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7 - THILL\"/>
    </mc:Choice>
  </mc:AlternateContent>
  <xr:revisionPtr revIDLastSave="0" documentId="13_ncr:1_{ABA50A12-7355-4227-B45F-BBC0C8D4A2F6}" xr6:coauthVersionLast="47" xr6:coauthVersionMax="47" xr10:uidLastSave="{00000000-0000-0000-0000-000000000000}"/>
  <bookViews>
    <workbookView xWindow="-28920" yWindow="-120" windowWidth="29040" windowHeight="15720" tabRatio="928" activeTab="1" xr2:uid="{00000000-000D-0000-FFFF-FFFF00000000}"/>
  </bookViews>
  <sheets>
    <sheet name="Language" sheetId="7" r:id="rId1"/>
    <sheet name="FINANCIAL" sheetId="6" r:id="rId2"/>
    <sheet name="RECAP #9448.00" sheetId="13" r:id="rId3"/>
    <sheet name="#9448.00 Vendor A " sheetId="14" r:id="rId4"/>
    <sheet name="#9448.00 PM TIME" sheetId="15" r:id="rId5"/>
    <sheet name="#9448.00 Misc" sheetId="16" r:id="rId6"/>
    <sheet name="RECAP #XXXX.XX" sheetId="9" r:id="rId7"/>
    <sheet name="#XXXX.XX Vendor A" sheetId="10" r:id="rId8"/>
    <sheet name="#XXXX.XX PM TIME" sheetId="11" r:id="rId9"/>
    <sheet name="#XXXX.XX Misc" sheetId="12" r:id="rId10"/>
  </sheet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3" l="1"/>
  <c r="I15" i="6"/>
  <c r="J15" i="6"/>
  <c r="H15" i="6"/>
  <c r="G22" i="16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A7" i="16"/>
  <c r="E3" i="16"/>
  <c r="A3" i="16"/>
  <c r="A2" i="16"/>
  <c r="A1" i="16"/>
  <c r="I23" i="15"/>
  <c r="F11" i="13" s="1"/>
  <c r="G23" i="15"/>
  <c r="E23" i="15"/>
  <c r="H10" i="15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F10" i="15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9" i="15"/>
  <c r="I9" i="15" s="1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A7" i="15"/>
  <c r="E3" i="15"/>
  <c r="A3" i="15"/>
  <c r="A2" i="15"/>
  <c r="A1" i="15"/>
  <c r="H28" i="14"/>
  <c r="F28" i="14"/>
  <c r="D28" i="14"/>
  <c r="H27" i="14"/>
  <c r="H26" i="14"/>
  <c r="F23" i="14"/>
  <c r="D23" i="14"/>
  <c r="H23" i="14" s="1"/>
  <c r="F10" i="13" s="1"/>
  <c r="G11" i="14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11" i="14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G10" i="14"/>
  <c r="E10" i="14"/>
  <c r="E9" i="14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A6" i="14"/>
  <c r="D3" i="14"/>
  <c r="A3" i="14"/>
  <c r="A2" i="14"/>
  <c r="A1" i="14"/>
  <c r="C14" i="13"/>
  <c r="F12" i="13"/>
  <c r="E12" i="13"/>
  <c r="D12" i="13"/>
  <c r="E11" i="13"/>
  <c r="D11" i="13"/>
  <c r="E10" i="13"/>
  <c r="E14" i="13" s="1"/>
  <c r="D10" i="13"/>
  <c r="D14" i="13" s="1"/>
  <c r="G14" i="13" l="1"/>
  <c r="K15" i="6" s="1"/>
  <c r="F14" i="13"/>
  <c r="G22" i="12" l="1"/>
  <c r="D12" i="9" s="1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A7" i="12"/>
  <c r="E3" i="12"/>
  <c r="A3" i="12"/>
  <c r="A2" i="12"/>
  <c r="A1" i="12"/>
  <c r="G23" i="11"/>
  <c r="E23" i="11"/>
  <c r="I23" i="11" s="1"/>
  <c r="F11" i="9" s="1"/>
  <c r="H10" i="1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F9" i="1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A7" i="11"/>
  <c r="E3" i="11"/>
  <c r="A3" i="11"/>
  <c r="A2" i="11"/>
  <c r="A1" i="11"/>
  <c r="F28" i="10"/>
  <c r="D28" i="10"/>
  <c r="H27" i="10"/>
  <c r="H26" i="10"/>
  <c r="F23" i="10"/>
  <c r="E10" i="9" s="1"/>
  <c r="D23" i="10"/>
  <c r="D10" i="9" s="1"/>
  <c r="G10" i="10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E9" i="10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A6" i="10"/>
  <c r="D3" i="10"/>
  <c r="A3" i="10"/>
  <c r="A2" i="10"/>
  <c r="A1" i="10"/>
  <c r="C14" i="9"/>
  <c r="E12" i="9"/>
  <c r="E11" i="9"/>
  <c r="D11" i="9"/>
  <c r="F12" i="9" l="1"/>
  <c r="D14" i="9"/>
  <c r="G14" i="9" s="1"/>
  <c r="E14" i="9"/>
  <c r="H28" i="10"/>
  <c r="H23" i="10"/>
  <c r="F10" i="9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I9" i="1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F14" i="9" l="1"/>
  <c r="F40" i="6" l="1"/>
  <c r="E6" i="6" s="1"/>
  <c r="J44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I40" i="6" l="1"/>
  <c r="G16" i="6"/>
  <c r="G40" i="6" s="1"/>
  <c r="E7" i="6" s="1"/>
  <c r="E8" i="6" s="1"/>
  <c r="K42" i="6" s="1"/>
  <c r="H40" i="6" l="1"/>
  <c r="J45" i="6" s="1"/>
  <c r="K45" i="6" s="1"/>
  <c r="J40" i="6" l="1"/>
  <c r="K40" i="6"/>
  <c r="K43" i="6" s="1"/>
  <c r="K46" i="6" l="1"/>
</calcChain>
</file>

<file path=xl/sharedStrings.xml><?xml version="1.0" encoding="utf-8"?>
<sst xmlns="http://schemas.openxmlformats.org/spreadsheetml/2006/main" count="190" uniqueCount="83">
  <si>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</si>
  <si>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</si>
  <si>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</si>
  <si>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</si>
  <si>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</si>
  <si>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</si>
  <si>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</si>
  <si>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</si>
  <si>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PM TIME</t>
  </si>
  <si>
    <t>Misc.</t>
  </si>
  <si>
    <t>Total Project Cost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</si>
  <si>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</si>
  <si>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</si>
  <si>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</si>
  <si>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</si>
  <si>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</si>
  <si>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</si>
  <si>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</si>
  <si>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</si>
  <si>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</si>
  <si>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</si>
  <si>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</si>
  <si>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</si>
  <si>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</si>
  <si>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</si>
  <si>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</si>
  <si>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</si>
  <si>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</si>
  <si>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</si>
  <si>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</si>
  <si>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</si>
  <si>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</si>
  <si>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</si>
  <si>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</si>
  <si>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</si>
  <si>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</si>
  <si>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</si>
  <si>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</si>
  <si>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</si>
  <si>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</si>
  <si>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</si>
  <si>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</si>
  <si>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</si>
  <si>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</si>
  <si>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</si>
  <si>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</si>
  <si>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</si>
  <si>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</si>
  <si>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</si>
  <si>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</si>
  <si>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</si>
  <si>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</si>
  <si>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</si>
  <si>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</si>
  <si>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</si>
  <si>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</si>
  <si>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</si>
  <si>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Total:</t>
  </si>
  <si>
    <t>xxx xxxxxxxxxxxxxxxxxxxxx</t>
  </si>
  <si>
    <t>Project # xxxx.xx</t>
  </si>
  <si>
    <t>Program code xxxxxx</t>
  </si>
  <si>
    <t>Major Program xxxx</t>
  </si>
  <si>
    <t>Project Manager - xxxxxxxxxxxxxxxxxxx</t>
  </si>
  <si>
    <t>VendorA</t>
  </si>
  <si>
    <t>Vendor A</t>
  </si>
  <si>
    <t>Vendor:</t>
  </si>
  <si>
    <t>Activity code:</t>
  </si>
  <si>
    <t>CM Services:</t>
  </si>
  <si>
    <t xml:space="preserve">Reimbursables: </t>
  </si>
  <si>
    <t>Shipping Code:</t>
  </si>
  <si>
    <t>Total Appropriation 83B</t>
  </si>
  <si>
    <t>Acct. Codes-0017-335-0002</t>
  </si>
  <si>
    <r>
      <t>Acct. Codes-0017-335-0002-</t>
    </r>
    <r>
      <rPr>
        <b/>
        <sz val="11"/>
        <color indexed="10"/>
        <rFont val="Arial"/>
        <family val="2"/>
      </rPr>
      <t>xxxx</t>
    </r>
  </si>
  <si>
    <t>Acct. Codes-0017-335-0002-xxxx</t>
  </si>
  <si>
    <t>9448.00</t>
  </si>
  <si>
    <t>DAS TH Residence Roof, Porch, &amp; South Garden Wall Repairs</t>
  </si>
  <si>
    <t>James T.</t>
  </si>
  <si>
    <t>Project # 9448.00</t>
  </si>
  <si>
    <t>Program code 944800</t>
  </si>
  <si>
    <t>Project Manager - James T</t>
  </si>
  <si>
    <t>Major Program 4D04</t>
  </si>
  <si>
    <t>Close Date:</t>
  </si>
  <si>
    <t>eDAS: 737B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</si>
</sst>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 wrapText="1"/>
    </xf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8" fontId="6" fillId="0" borderId="5" xfId="2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49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center" vertical="center"/>
    </xf>
    <xf numFmtId="49" fontId="6" fillId="0" borderId="0" xfId="4" applyNumberFormat="1" applyAlignment="1">
      <alignment vertical="center"/>
    </xf>
    <xf numFmtId="40" fontId="6" fillId="0" borderId="0" xfId="4" quotePrefix="1" applyNumberFormat="1" applyAlignment="1">
      <alignment vertical="center"/>
    </xf>
    <xf numFmtId="40" fontId="6" fillId="0" borderId="0" xfId="4" applyNumberFormat="1" applyAlignment="1">
      <alignment vertical="center"/>
    </xf>
    <xf numFmtId="0" fontId="0" fillId="0" borderId="0" xfId="0" applyAlignment="1">
      <alignment vertical="center"/>
    </xf>
    <xf numFmtId="49" fontId="6" fillId="0" borderId="0" xfId="4" applyNumberFormat="1" applyAlignment="1">
      <alignment horizontal="center" vertical="center"/>
    </xf>
    <xf numFmtId="0" fontId="6" fillId="0" borderId="0" xfId="4" applyAlignment="1">
      <alignment vertical="center"/>
    </xf>
    <xf numFmtId="164" fontId="6" fillId="0" borderId="0" xfId="4" applyNumberFormat="1" applyAlignment="1">
      <alignment horizontal="left" vertical="center"/>
    </xf>
    <xf numFmtId="4" fontId="6" fillId="0" borderId="0" xfId="4" applyNumberFormat="1" applyAlignment="1">
      <alignment horizontal="center" vertical="center"/>
    </xf>
    <xf numFmtId="4" fontId="6" fillId="0" borderId="0" xfId="4" applyNumberFormat="1" applyAlignment="1">
      <alignment vertical="center"/>
    </xf>
    <xf numFmtId="0" fontId="17" fillId="0" borderId="0" xfId="4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6" fillId="0" borderId="0" xfId="4" applyAlignment="1">
      <alignment horizontal="left" vertical="center"/>
    </xf>
    <xf numFmtId="0" fontId="6" fillId="0" borderId="5" xfId="5" applyFont="1" applyBorder="1" applyAlignment="1">
      <alignment horizontal="center" vertical="center"/>
    </xf>
    <xf numFmtId="49" fontId="6" fillId="0" borderId="5" xfId="5" applyNumberFormat="1" applyFont="1" applyBorder="1" applyAlignment="1">
      <alignment horizontal="center" vertical="center"/>
    </xf>
    <xf numFmtId="0" fontId="6" fillId="0" borderId="5" xfId="5" applyFont="1" applyBorder="1" applyAlignment="1">
      <alignment vertical="center"/>
    </xf>
    <xf numFmtId="40" fontId="6" fillId="0" borderId="5" xfId="5" applyNumberFormat="1" applyFont="1" applyBorder="1" applyAlignment="1">
      <alignment horizontal="center" vertical="center"/>
    </xf>
    <xf numFmtId="39" fontId="6" fillId="0" borderId="5" xfId="2" applyNumberFormat="1" applyFont="1" applyFill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vertical="center" wrapText="1"/>
    </xf>
    <xf numFmtId="0" fontId="6" fillId="0" borderId="5" xfId="5" applyFont="1" applyBorder="1" applyAlignment="1">
      <alignment vertical="center" wrapText="1"/>
    </xf>
    <xf numFmtId="8" fontId="6" fillId="0" borderId="5" xfId="2" applyNumberFormat="1" applyFont="1" applyFill="1" applyBorder="1" applyAlignment="1">
      <alignment horizontal="center" vertical="center"/>
    </xf>
    <xf numFmtId="0" fontId="6" fillId="0" borderId="5" xfId="5" applyFont="1" applyBorder="1" applyAlignment="1">
      <alignment horizontal="left" vertical="center" wrapText="1"/>
    </xf>
    <xf numFmtId="0" fontId="27" fillId="5" borderId="6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5" borderId="5" xfId="0" applyFont="1" applyFill="1" applyBorder="1" applyAlignment="1">
      <alignment vertical="center" wrapText="1"/>
    </xf>
    <xf numFmtId="0" fontId="14" fillId="0" borderId="5" xfId="5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2" fontId="6" fillId="0" borderId="5" xfId="5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40" fontId="6" fillId="0" borderId="0" xfId="3" applyNumberFormat="1" applyFont="1" applyAlignment="1">
      <alignment vertical="center"/>
    </xf>
    <xf numFmtId="40" fontId="6" fillId="0" borderId="0" xfId="3" applyNumberFormat="1" applyFont="1" applyAlignment="1">
      <alignment horizontal="center" vertical="center"/>
    </xf>
    <xf numFmtId="40" fontId="6" fillId="0" borderId="0" xfId="4" applyNumberFormat="1" applyAlignment="1">
      <alignment horizontal="center" vertical="center"/>
    </xf>
    <xf numFmtId="164" fontId="6" fillId="0" borderId="0" xfId="4" applyNumberFormat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2" xfId="4" applyNumberFormat="1" applyFont="1" applyBorder="1" applyAlignment="1">
      <alignment vertical="center"/>
    </xf>
    <xf numFmtId="44" fontId="3" fillId="0" borderId="2" xfId="2" applyFont="1" applyBorder="1" applyAlignment="1">
      <alignment vertical="center"/>
    </xf>
    <xf numFmtId="164" fontId="3" fillId="0" borderId="0" xfId="4" applyNumberFormat="1" applyFont="1" applyAlignment="1">
      <alignment vertical="center"/>
    </xf>
    <xf numFmtId="0" fontId="18" fillId="0" borderId="0" xfId="0" applyFont="1" applyAlignment="1">
      <alignment vertical="center"/>
    </xf>
    <xf numFmtId="4" fontId="3" fillId="0" borderId="0" xfId="4" applyNumberFormat="1" applyFont="1" applyAlignment="1">
      <alignment horizontal="center" vertical="center"/>
    </xf>
    <xf numFmtId="164" fontId="18" fillId="0" borderId="0" xfId="4" applyNumberFormat="1" applyFont="1" applyAlignment="1">
      <alignment vertical="center"/>
    </xf>
    <xf numFmtId="43" fontId="18" fillId="0" borderId="0" xfId="1" applyFont="1" applyAlignment="1">
      <alignment vertical="center"/>
    </xf>
    <xf numFmtId="164" fontId="24" fillId="0" borderId="0" xfId="4" applyNumberFormat="1" applyFont="1" applyAlignment="1">
      <alignment vertical="center"/>
    </xf>
    <xf numFmtId="44" fontId="24" fillId="0" borderId="2" xfId="2" applyFont="1" applyBorder="1" applyAlignment="1">
      <alignment vertical="center"/>
    </xf>
    <xf numFmtId="44" fontId="24" fillId="0" borderId="0" xfId="2" applyFont="1" applyAlignment="1">
      <alignment vertical="center"/>
    </xf>
    <xf numFmtId="0" fontId="3" fillId="0" borderId="0" xfId="4" applyFont="1" applyAlignment="1">
      <alignment vertical="center"/>
    </xf>
    <xf numFmtId="49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40" fontId="3" fillId="0" borderId="2" xfId="4" applyNumberFormat="1" applyFont="1" applyBorder="1" applyAlignment="1">
      <alignment vertical="center"/>
    </xf>
    <xf numFmtId="40" fontId="14" fillId="0" borderId="0" xfId="5" applyNumberFormat="1" applyFont="1" applyAlignment="1">
      <alignment horizontal="center"/>
    </xf>
    <xf numFmtId="0" fontId="27" fillId="5" borderId="6" xfId="0" applyFont="1" applyFill="1" applyBorder="1" applyAlignment="1">
      <alignment wrapText="1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287492</xdr:colOff>
      <xdr:row>11</xdr:row>
      <xdr:rowOff>114608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6363E-6303-E479-D517-17E5A1E31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79492" cy="22101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19</xdr:col>
      <xdr:colOff>535091</xdr:colOff>
      <xdr:row>38</xdr:row>
      <xdr:rowOff>105481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F33B98-CB20-B020-900F-FCD9E8AEA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86000"/>
          <a:ext cx="12117491" cy="5058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19</xdr:col>
      <xdr:colOff>39722</xdr:colOff>
      <xdr:row>45</xdr:row>
      <xdr:rowOff>57318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D6F1EE-4B9E-41E9-2E06-191542CDD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429500"/>
          <a:ext cx="11622122" cy="1200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8B8E-21A5-4DD8-81AE-63F7F19233EF}">
  <sheetPr>
    <tabColor rgb="FF0070C0"/>
  </sheetPr>
  <dimension ref="A1:A30"/>
  <sheetViews>
    <sheetView topLeftCell="A28" zoomScaleNormal="100" workbookViewId="0">
      <selection activeCell="A40" sqref="A40"/>
    </sheetView>
  </sheetViews>
  <sheetFormatPr defaultRowHeight="15" customHeight="1" x14ac:dyDescent="0.25"/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B79C-7C42-4B10-BBF3-09008ADE1F60}">
  <sheetPr>
    <tabColor indexed="30"/>
  </sheetPr>
  <dimension ref="A1:H27"/>
  <sheetViews>
    <sheetView zoomScaleNormal="100" workbookViewId="0">
      <selection activeCell="H3" sqref="H3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19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#XXXX.XX'!B2</f>
        <v>Project # xxxx.xx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#XXXX.XX'!B3</f>
        <v>Program code xxxxxx</v>
      </c>
      <c r="B3" s="5"/>
      <c r="C3" s="5"/>
      <c r="D3" s="5"/>
      <c r="E3" s="8" t="str">
        <f>'RECAP #XXXX.XX'!E3</f>
        <v>Major Program xxxx</v>
      </c>
      <c r="F3" s="5"/>
      <c r="G3" s="4"/>
      <c r="H3" s="25"/>
    </row>
    <row r="4" spans="1:8" ht="15.75" x14ac:dyDescent="0.25">
      <c r="A4" s="47" t="s">
        <v>25</v>
      </c>
      <c r="B4" s="48"/>
      <c r="C4" s="48"/>
      <c r="D4" s="48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49" t="s">
        <v>26</v>
      </c>
      <c r="F5" s="5"/>
      <c r="G5" s="35"/>
      <c r="H5" s="36"/>
    </row>
    <row r="6" spans="1:8" ht="15.75" x14ac:dyDescent="0.25">
      <c r="A6" s="31" t="s">
        <v>73</v>
      </c>
      <c r="B6" s="11"/>
      <c r="C6" s="11"/>
      <c r="D6" s="11"/>
      <c r="E6" s="8" t="s">
        <v>69</v>
      </c>
      <c r="F6" s="32"/>
      <c r="G6" s="35"/>
      <c r="H6" s="36"/>
    </row>
    <row r="7" spans="1:8" ht="15.75" x14ac:dyDescent="0.25">
      <c r="A7" s="11" t="str">
        <f>'RECAP #XXXX.XX'!B6</f>
        <v>Project Manager - xxxxxxxxxxxxxxxxxxx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46" t="s">
        <v>22</v>
      </c>
      <c r="D8" s="46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17" customFormat="1" ht="12.75" customHeight="1" x14ac:dyDescent="0.25">
      <c r="A9" s="126"/>
      <c r="B9" s="113"/>
      <c r="C9" s="114"/>
      <c r="D9" s="114"/>
      <c r="E9" s="112"/>
      <c r="F9" s="115"/>
      <c r="G9" s="116"/>
      <c r="H9" s="116">
        <f>G9</f>
        <v>0</v>
      </c>
    </row>
    <row r="10" spans="1:8" s="117" customFormat="1" ht="12.75" customHeight="1" x14ac:dyDescent="0.25">
      <c r="A10" s="118"/>
      <c r="B10" s="113"/>
      <c r="C10" s="152"/>
      <c r="D10" s="152"/>
      <c r="E10" s="119"/>
      <c r="F10" s="151"/>
      <c r="G10" s="116"/>
      <c r="H10" s="116">
        <f>H9+G10</f>
        <v>0</v>
      </c>
    </row>
    <row r="11" spans="1:8" s="117" customFormat="1" ht="12.75" customHeight="1" x14ac:dyDescent="0.25">
      <c r="A11" s="118"/>
      <c r="B11" s="113"/>
      <c r="C11" s="113"/>
      <c r="D11" s="113"/>
      <c r="E11" s="119"/>
      <c r="F11" s="151"/>
      <c r="G11" s="116"/>
      <c r="H11" s="116">
        <f t="shared" ref="H11:H20" si="0">H10+G11</f>
        <v>0</v>
      </c>
    </row>
    <row r="12" spans="1:8" s="117" customFormat="1" ht="12.75" customHeight="1" x14ac:dyDescent="0.25">
      <c r="A12" s="118" t="s">
        <v>1</v>
      </c>
      <c r="B12" s="113" t="s">
        <v>1</v>
      </c>
      <c r="C12" s="113"/>
      <c r="D12" s="113"/>
      <c r="E12" s="119" t="s">
        <v>1</v>
      </c>
      <c r="F12" s="151"/>
      <c r="G12" s="116"/>
      <c r="H12" s="116">
        <f t="shared" si="0"/>
        <v>0</v>
      </c>
    </row>
    <row r="13" spans="1:8" s="117" customFormat="1" ht="12.75" customHeight="1" x14ac:dyDescent="0.25">
      <c r="A13" s="118" t="s">
        <v>1</v>
      </c>
      <c r="B13" s="113" t="s">
        <v>1</v>
      </c>
      <c r="C13" s="113"/>
      <c r="D13" s="113"/>
      <c r="E13" s="119" t="s">
        <v>1</v>
      </c>
      <c r="F13" s="151"/>
      <c r="G13" s="116"/>
      <c r="H13" s="116">
        <f t="shared" si="0"/>
        <v>0</v>
      </c>
    </row>
    <row r="14" spans="1:8" s="117" customFormat="1" ht="12.75" customHeight="1" x14ac:dyDescent="0.25">
      <c r="A14" s="118"/>
      <c r="B14" s="113"/>
      <c r="C14" s="113"/>
      <c r="D14" s="113"/>
      <c r="E14" s="119"/>
      <c r="F14" s="151"/>
      <c r="G14" s="116"/>
      <c r="H14" s="116">
        <f t="shared" si="0"/>
        <v>0</v>
      </c>
    </row>
    <row r="15" spans="1:8" s="117" customFormat="1" ht="12.75" customHeight="1" x14ac:dyDescent="0.25">
      <c r="A15" s="118"/>
      <c r="B15" s="113"/>
      <c r="C15" s="113"/>
      <c r="D15" s="113"/>
      <c r="E15" s="164"/>
      <c r="F15" s="151"/>
      <c r="G15" s="116"/>
      <c r="H15" s="116">
        <f t="shared" si="0"/>
        <v>0</v>
      </c>
    </row>
    <row r="16" spans="1:8" s="117" customFormat="1" ht="12.75" customHeight="1" x14ac:dyDescent="0.25">
      <c r="A16" s="118"/>
      <c r="B16" s="113"/>
      <c r="C16" s="113"/>
      <c r="D16" s="113"/>
      <c r="E16" s="119"/>
      <c r="F16" s="151"/>
      <c r="G16" s="116"/>
      <c r="H16" s="116">
        <f t="shared" si="0"/>
        <v>0</v>
      </c>
    </row>
    <row r="17" spans="1:8" s="117" customFormat="1" ht="12.75" customHeight="1" x14ac:dyDescent="0.25">
      <c r="A17" s="114"/>
      <c r="B17" s="113"/>
      <c r="C17" s="113"/>
      <c r="D17" s="113"/>
      <c r="E17" s="119"/>
      <c r="F17" s="151"/>
      <c r="G17" s="116"/>
      <c r="H17" s="116">
        <f t="shared" si="0"/>
        <v>0</v>
      </c>
    </row>
    <row r="18" spans="1:8" s="117" customFormat="1" ht="12.75" customHeight="1" x14ac:dyDescent="0.25">
      <c r="A18" s="114"/>
      <c r="B18" s="113"/>
      <c r="C18" s="113"/>
      <c r="D18" s="113"/>
      <c r="E18" s="119"/>
      <c r="F18" s="151"/>
      <c r="G18" s="116"/>
      <c r="H18" s="116">
        <f t="shared" si="0"/>
        <v>0</v>
      </c>
    </row>
    <row r="19" spans="1:8" s="117" customFormat="1" ht="12.75" customHeight="1" x14ac:dyDescent="0.25">
      <c r="A19" s="114"/>
      <c r="B19" s="113"/>
      <c r="C19" s="113"/>
      <c r="D19" s="113"/>
      <c r="E19" s="119"/>
      <c r="F19" s="151"/>
      <c r="G19" s="116"/>
      <c r="H19" s="116">
        <f t="shared" si="0"/>
        <v>0</v>
      </c>
    </row>
    <row r="20" spans="1:8" s="117" customFormat="1" ht="12.75" customHeight="1" x14ac:dyDescent="0.25">
      <c r="A20" s="114"/>
      <c r="B20" s="113"/>
      <c r="C20" s="113"/>
      <c r="D20" s="113"/>
      <c r="E20" s="119"/>
      <c r="F20" s="151"/>
      <c r="G20" s="116"/>
      <c r="H20" s="116">
        <f t="shared" si="0"/>
        <v>0</v>
      </c>
    </row>
    <row r="21" spans="1:8" s="117" customFormat="1" ht="12.75" customHeight="1" x14ac:dyDescent="0.25">
      <c r="A21" s="114"/>
      <c r="B21" s="152"/>
      <c r="C21" s="152"/>
      <c r="D21" s="152"/>
      <c r="E21" s="119"/>
      <c r="F21" s="116"/>
      <c r="G21" s="119"/>
      <c r="H21" s="116"/>
    </row>
    <row r="22" spans="1:8" s="117" customFormat="1" ht="12.75" customHeight="1" thickBot="1" x14ac:dyDescent="0.3">
      <c r="A22" s="165"/>
      <c r="B22" s="156"/>
      <c r="C22" s="156"/>
      <c r="D22" s="156"/>
      <c r="E22" s="166" t="s">
        <v>19</v>
      </c>
      <c r="F22" s="167"/>
      <c r="G22" s="155">
        <f>SUM(G9:G21)</f>
        <v>0</v>
      </c>
      <c r="H22" s="167"/>
    </row>
    <row r="23" spans="1:8" s="117" customFormat="1" ht="12.75" customHeight="1" thickTop="1" x14ac:dyDescent="0.25"/>
    <row r="24" spans="1:8" s="117" customFormat="1" ht="12.75" customHeight="1" x14ac:dyDescent="0.25"/>
    <row r="25" spans="1:8" s="117" customFormat="1" ht="12.75" customHeight="1" x14ac:dyDescent="0.25"/>
    <row r="26" spans="1:8" s="117" customFormat="1" ht="12.75" customHeight="1" x14ac:dyDescent="0.25"/>
    <row r="27" spans="1:8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 
0002
&amp;A
&amp;D
</oddHeader>
    <oddFooter>&amp;LAcct Codes 0017-335-0002
Reversion 6/30/2028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K47"/>
  <sheetViews>
    <sheetView tabSelected="1" topLeftCell="A7" zoomScaleNormal="100" workbookViewId="0"/>
  </sheetViews>
  <sheetFormatPr defaultColWidth="11.42578125" defaultRowHeight="15" customHeight="1" x14ac:dyDescent="0.25"/>
  <cols>
    <col min="1" max="1" width="3.42578125" bestFit="1" customWidth="1"/>
    <col min="2" max="2" width="9.5703125" customWidth="1"/>
    <col min="3" max="3" width="68" customWidth="1"/>
    <col min="4" max="4" width="14.42578125" customWidth="1"/>
    <col min="5" max="5" width="15.42578125" customWidth="1"/>
    <col min="6" max="6" width="13.5703125" customWidth="1"/>
    <col min="7" max="7" width="15.5703125" bestFit="1" customWidth="1"/>
    <col min="8" max="8" width="14.5703125" customWidth="1"/>
    <col min="9" max="10" width="14.42578125" customWidth="1"/>
    <col min="11" max="11" width="17" bestFit="1" customWidth="1"/>
    <col min="12" max="23" width="11.42578125" customWidth="1"/>
    <col min="257" max="267" width="11.42578125" customWidth="1"/>
    <col min="513" max="523" width="11.42578125" customWidth="1"/>
    <col min="769" max="779" width="11.42578125" customWidth="1"/>
    <col min="1025" max="1035" width="11.42578125" customWidth="1"/>
    <col min="1281" max="1291" width="11.42578125" customWidth="1"/>
    <col min="1537" max="1547" width="11.42578125" customWidth="1"/>
    <col min="1793" max="1803" width="11.42578125" customWidth="1"/>
    <col min="2049" max="2059" width="11.42578125" customWidth="1"/>
    <col min="2305" max="2315" width="11.42578125" customWidth="1"/>
    <col min="2561" max="2571" width="11.42578125" customWidth="1"/>
    <col min="2817" max="2827" width="11.42578125" customWidth="1"/>
    <col min="3073" max="3083" width="11.42578125" customWidth="1"/>
    <col min="3329" max="3339" width="11.42578125" customWidth="1"/>
    <col min="3585" max="3595" width="11.42578125" customWidth="1"/>
    <col min="3841" max="3851" width="11.42578125" customWidth="1"/>
    <col min="4097" max="4107" width="11.42578125" customWidth="1"/>
    <col min="4353" max="4363" width="11.42578125" customWidth="1"/>
    <col min="4609" max="4619" width="11.42578125" customWidth="1"/>
    <col min="4865" max="4875" width="11.42578125" customWidth="1"/>
    <col min="5121" max="5131" width="11.42578125" customWidth="1"/>
    <col min="5377" max="5387" width="11.42578125" customWidth="1"/>
    <col min="5633" max="5643" width="11.42578125" customWidth="1"/>
    <col min="5889" max="5899" width="11.42578125" customWidth="1"/>
    <col min="6145" max="6155" width="11.42578125" customWidth="1"/>
    <col min="6401" max="6411" width="11.42578125" customWidth="1"/>
    <col min="6657" max="6667" width="11.42578125" customWidth="1"/>
    <col min="6913" max="6923" width="11.42578125" customWidth="1"/>
    <col min="7169" max="7179" width="11.42578125" customWidth="1"/>
    <col min="7425" max="7435" width="11.42578125" customWidth="1"/>
    <col min="7681" max="7691" width="11.42578125" customWidth="1"/>
    <col min="7937" max="7947" width="11.42578125" customWidth="1"/>
    <col min="8193" max="8203" width="11.42578125" customWidth="1"/>
    <col min="8449" max="8459" width="11.42578125" customWidth="1"/>
    <col min="8705" max="8715" width="11.42578125" customWidth="1"/>
    <col min="8961" max="8971" width="11.42578125" customWidth="1"/>
    <col min="9217" max="9227" width="11.42578125" customWidth="1"/>
    <col min="9473" max="9483" width="11.42578125" customWidth="1"/>
    <col min="9729" max="9739" width="11.42578125" customWidth="1"/>
    <col min="9985" max="9995" width="11.42578125" customWidth="1"/>
    <col min="10241" max="10251" width="11.42578125" customWidth="1"/>
    <col min="10497" max="10507" width="11.42578125" customWidth="1"/>
    <col min="10753" max="10763" width="11.42578125" customWidth="1"/>
    <col min="11009" max="11019" width="11.42578125" customWidth="1"/>
    <col min="11265" max="11275" width="11.42578125" customWidth="1"/>
    <col min="11521" max="11531" width="11.42578125" customWidth="1"/>
    <col min="11777" max="11787" width="11.42578125" customWidth="1"/>
    <col min="12033" max="12043" width="11.42578125" customWidth="1"/>
    <col min="12289" max="12299" width="11.42578125" customWidth="1"/>
    <col min="12545" max="12555" width="11.42578125" customWidth="1"/>
    <col min="12801" max="12811" width="11.42578125" customWidth="1"/>
    <col min="13057" max="13067" width="11.42578125" customWidth="1"/>
    <col min="13313" max="13323" width="11.42578125" customWidth="1"/>
    <col min="13569" max="13579" width="11.42578125" customWidth="1"/>
    <col min="13825" max="13835" width="11.42578125" customWidth="1"/>
    <col min="14081" max="14091" width="11.42578125" customWidth="1"/>
    <col min="14337" max="14347" width="11.42578125" customWidth="1"/>
    <col min="14593" max="14603" width="11.42578125" customWidth="1"/>
    <col min="14849" max="14859" width="11.42578125" customWidth="1"/>
    <col min="15105" max="15115" width="11.42578125" customWidth="1"/>
    <col min="15361" max="15371" width="11.42578125" customWidth="1"/>
    <col min="15617" max="15627" width="11.42578125" customWidth="1"/>
    <col min="15873" max="15883" width="11.42578125" customWidth="1"/>
    <col min="16129" max="16139" width="11.42578125" customWidth="1"/>
  </cols>
  <sheetData>
    <row r="1" spans="1:11" x14ac:dyDescent="0.25">
      <c r="A1" s="50"/>
      <c r="B1" s="51"/>
      <c r="C1" s="52" t="s">
        <v>1</v>
      </c>
      <c r="D1" s="53"/>
      <c r="E1" s="54" t="s">
        <v>1</v>
      </c>
      <c r="F1" s="54"/>
      <c r="G1" s="54"/>
      <c r="H1" s="55"/>
      <c r="I1" s="55"/>
      <c r="J1" s="56"/>
      <c r="K1" s="56"/>
    </row>
    <row r="2" spans="1:11" ht="54" customHeight="1" thickBot="1" x14ac:dyDescent="0.3">
      <c r="A2" s="57" t="s">
        <v>29</v>
      </c>
      <c r="B2" s="58" t="s">
        <v>30</v>
      </c>
      <c r="C2" s="59" t="s">
        <v>31</v>
      </c>
      <c r="D2" s="60" t="s">
        <v>32</v>
      </c>
      <c r="E2" s="61" t="s">
        <v>33</v>
      </c>
      <c r="F2" s="62" t="s">
        <v>34</v>
      </c>
      <c r="G2" s="63" t="s">
        <v>35</v>
      </c>
      <c r="H2" s="61" t="s">
        <v>36</v>
      </c>
      <c r="I2" s="61" t="s">
        <v>37</v>
      </c>
      <c r="J2" s="63" t="s">
        <v>38</v>
      </c>
      <c r="K2" s="61" t="s">
        <v>39</v>
      </c>
    </row>
    <row r="3" spans="1:11" x14ac:dyDescent="0.25">
      <c r="A3" s="64"/>
      <c r="B3" s="65"/>
      <c r="C3" s="66" t="s">
        <v>70</v>
      </c>
      <c r="D3" s="168">
        <v>1000000</v>
      </c>
      <c r="E3" s="67"/>
      <c r="F3" s="67"/>
      <c r="G3" s="67"/>
      <c r="H3" s="67"/>
      <c r="I3" s="55"/>
      <c r="J3" s="56"/>
      <c r="K3" s="56"/>
    </row>
    <row r="4" spans="1:11" x14ac:dyDescent="0.25">
      <c r="A4" s="64"/>
      <c r="B4" s="65"/>
      <c r="C4" s="66" t="s">
        <v>34</v>
      </c>
      <c r="D4" s="53"/>
      <c r="E4" s="67"/>
      <c r="F4" s="67"/>
      <c r="G4" s="67"/>
      <c r="H4" s="67"/>
      <c r="I4" s="55"/>
      <c r="J4" s="56"/>
      <c r="K4" s="56"/>
    </row>
    <row r="5" spans="1:11" x14ac:dyDescent="0.25">
      <c r="A5" s="64"/>
      <c r="B5" s="65"/>
      <c r="C5" s="66" t="s">
        <v>40</v>
      </c>
      <c r="D5" s="53"/>
      <c r="E5" s="68">
        <v>0</v>
      </c>
      <c r="F5" s="67"/>
      <c r="G5" s="67"/>
      <c r="H5" s="67"/>
      <c r="I5" s="55"/>
      <c r="J5" s="56"/>
      <c r="K5" s="56"/>
    </row>
    <row r="6" spans="1:11" ht="15.75" thickBot="1" x14ac:dyDescent="0.3">
      <c r="A6" s="64"/>
      <c r="B6" s="65"/>
      <c r="C6" s="66" t="s">
        <v>41</v>
      </c>
      <c r="D6" s="53"/>
      <c r="E6" s="69">
        <f>D3+D4-E5</f>
        <v>1000000</v>
      </c>
      <c r="F6" s="67"/>
      <c r="G6" s="67"/>
      <c r="H6" s="67"/>
      <c r="I6" s="55"/>
      <c r="J6" s="56"/>
      <c r="K6" s="56"/>
    </row>
    <row r="7" spans="1:11" ht="16.5" thickTop="1" thickBot="1" x14ac:dyDescent="0.3">
      <c r="A7" s="64"/>
      <c r="B7" s="65" t="s">
        <v>42</v>
      </c>
      <c r="C7" s="66" t="s">
        <v>43</v>
      </c>
      <c r="D7" s="53"/>
      <c r="E7" s="70">
        <f>G40</f>
        <v>767000</v>
      </c>
      <c r="F7" s="67"/>
      <c r="G7" s="67"/>
      <c r="H7" s="67"/>
      <c r="I7" s="55"/>
      <c r="J7" s="56"/>
      <c r="K7" s="56"/>
    </row>
    <row r="8" spans="1:11" ht="15.75" thickBot="1" x14ac:dyDescent="0.3">
      <c r="A8" s="64"/>
      <c r="B8" s="65"/>
      <c r="C8" s="66" t="s">
        <v>44</v>
      </c>
      <c r="D8" s="53"/>
      <c r="E8" s="71">
        <f>E6-E7</f>
        <v>233000</v>
      </c>
      <c r="F8" s="67"/>
      <c r="G8" s="67"/>
      <c r="H8" s="67"/>
      <c r="I8" s="55"/>
      <c r="J8" s="56"/>
      <c r="K8" s="56"/>
    </row>
    <row r="9" spans="1:11" x14ac:dyDescent="0.25">
      <c r="A9" s="64"/>
      <c r="B9" s="65"/>
      <c r="C9" s="55"/>
      <c r="D9" s="53"/>
      <c r="E9" s="67"/>
      <c r="F9" s="67"/>
      <c r="G9" s="67"/>
      <c r="H9" s="67"/>
      <c r="I9" s="55"/>
      <c r="J9" s="56"/>
      <c r="K9" s="56"/>
    </row>
    <row r="10" spans="1:11" x14ac:dyDescent="0.25">
      <c r="A10" s="64"/>
      <c r="B10" s="65"/>
      <c r="C10" s="55"/>
      <c r="D10" s="53"/>
      <c r="E10" s="67"/>
      <c r="F10" s="67"/>
      <c r="G10" s="67"/>
      <c r="H10" s="67"/>
      <c r="I10" s="55"/>
      <c r="J10" s="56"/>
      <c r="K10" s="56"/>
    </row>
    <row r="11" spans="1:11" x14ac:dyDescent="0.25">
      <c r="A11" s="64"/>
      <c r="B11" s="65"/>
      <c r="C11" s="55"/>
      <c r="D11" s="53"/>
      <c r="E11" s="67"/>
      <c r="F11" s="67"/>
      <c r="G11" s="67"/>
      <c r="H11" s="67"/>
      <c r="I11" s="55"/>
      <c r="J11" s="56"/>
      <c r="K11" s="56"/>
    </row>
    <row r="12" spans="1:11" ht="15.75" x14ac:dyDescent="0.25">
      <c r="A12" s="72"/>
      <c r="B12" s="73"/>
      <c r="C12" s="74" t="s">
        <v>45</v>
      </c>
      <c r="D12" s="75"/>
      <c r="E12" s="76"/>
      <c r="F12" s="76"/>
      <c r="G12" s="76"/>
      <c r="H12" s="76"/>
      <c r="I12" s="76"/>
      <c r="J12" s="77"/>
      <c r="K12" s="77"/>
    </row>
    <row r="13" spans="1:11" ht="23.25" x14ac:dyDescent="0.25">
      <c r="A13" s="78"/>
      <c r="B13" s="79"/>
      <c r="C13" s="80"/>
      <c r="D13" s="81"/>
      <c r="E13" s="82" t="s">
        <v>46</v>
      </c>
      <c r="F13" s="83" t="s">
        <v>47</v>
      </c>
      <c r="G13" s="83" t="s">
        <v>48</v>
      </c>
      <c r="H13" s="83" t="s">
        <v>47</v>
      </c>
      <c r="I13" s="83" t="s">
        <v>47</v>
      </c>
      <c r="J13" s="83" t="s">
        <v>47</v>
      </c>
      <c r="K13" s="83" t="s">
        <v>47</v>
      </c>
    </row>
    <row r="14" spans="1:11" s="117" customFormat="1" ht="12.75" customHeight="1" x14ac:dyDescent="0.25">
      <c r="A14" s="127"/>
      <c r="B14" s="128"/>
      <c r="C14" s="129" t="s">
        <v>49</v>
      </c>
      <c r="D14" s="130"/>
      <c r="E14" s="82"/>
      <c r="F14" s="131"/>
      <c r="G14" s="132"/>
      <c r="H14" s="132"/>
      <c r="I14" s="132"/>
      <c r="J14" s="132"/>
      <c r="K14" s="132"/>
    </row>
    <row r="15" spans="1:11" s="117" customFormat="1" ht="12.75" customHeight="1" x14ac:dyDescent="0.2">
      <c r="A15" s="127"/>
      <c r="B15" s="128" t="s">
        <v>74</v>
      </c>
      <c r="C15" s="169" t="s">
        <v>75</v>
      </c>
      <c r="D15" s="78" t="s">
        <v>76</v>
      </c>
      <c r="E15" s="134">
        <v>767000</v>
      </c>
      <c r="F15" s="130"/>
      <c r="G15" s="134">
        <f t="shared" ref="G15:G37" si="0">E15+F15</f>
        <v>767000</v>
      </c>
      <c r="H15" s="130">
        <f>'RECAP #9448.00'!D14</f>
        <v>0</v>
      </c>
      <c r="I15" s="130">
        <f>'RECAP #9448.00'!E14</f>
        <v>0</v>
      </c>
      <c r="J15" s="130">
        <f>'RECAP #9448.00'!F14</f>
        <v>0</v>
      </c>
      <c r="K15" s="130">
        <f>'RECAP #9448.00'!G14</f>
        <v>767000</v>
      </c>
    </row>
    <row r="16" spans="1:11" s="117" customFormat="1" ht="12.75" customHeight="1" x14ac:dyDescent="0.25">
      <c r="A16" s="127"/>
      <c r="B16" s="128"/>
      <c r="C16" s="133"/>
      <c r="D16" s="130"/>
      <c r="E16" s="134"/>
      <c r="F16" s="130"/>
      <c r="G16" s="134">
        <f t="shared" si="0"/>
        <v>0</v>
      </c>
      <c r="H16" s="130"/>
      <c r="I16" s="130"/>
      <c r="J16" s="130"/>
      <c r="K16" s="130"/>
    </row>
    <row r="17" spans="1:11" s="117" customFormat="1" ht="12.75" customHeight="1" x14ac:dyDescent="0.25">
      <c r="A17" s="127"/>
      <c r="B17" s="128"/>
      <c r="C17" s="133"/>
      <c r="D17" s="130"/>
      <c r="E17" s="134"/>
      <c r="F17" s="130"/>
      <c r="G17" s="134">
        <f t="shared" si="0"/>
        <v>0</v>
      </c>
      <c r="H17" s="130"/>
      <c r="I17" s="130"/>
      <c r="J17" s="130"/>
      <c r="K17" s="130"/>
    </row>
    <row r="18" spans="1:11" s="117" customFormat="1" ht="12.75" customHeight="1" x14ac:dyDescent="0.25">
      <c r="A18" s="127"/>
      <c r="B18" s="128"/>
      <c r="C18" s="135"/>
      <c r="D18" s="130"/>
      <c r="E18" s="134"/>
      <c r="F18" s="130"/>
      <c r="G18" s="134">
        <f t="shared" si="0"/>
        <v>0</v>
      </c>
      <c r="H18" s="130"/>
      <c r="I18" s="130"/>
      <c r="J18" s="130"/>
      <c r="K18" s="130"/>
    </row>
    <row r="19" spans="1:11" s="117" customFormat="1" ht="12.75" customHeight="1" x14ac:dyDescent="0.25">
      <c r="A19" s="127"/>
      <c r="B19" s="128"/>
      <c r="C19" s="133"/>
      <c r="D19" s="130"/>
      <c r="E19" s="134"/>
      <c r="F19" s="130"/>
      <c r="G19" s="134">
        <f t="shared" si="0"/>
        <v>0</v>
      </c>
      <c r="H19" s="130"/>
      <c r="I19" s="130"/>
      <c r="J19" s="130"/>
      <c r="K19" s="130"/>
    </row>
    <row r="20" spans="1:11" s="117" customFormat="1" ht="12.75" customHeight="1" x14ac:dyDescent="0.25">
      <c r="A20" s="127"/>
      <c r="B20" s="128"/>
      <c r="C20" s="133"/>
      <c r="D20" s="130"/>
      <c r="E20" s="134"/>
      <c r="F20" s="130"/>
      <c r="G20" s="134">
        <f t="shared" si="0"/>
        <v>0</v>
      </c>
      <c r="H20" s="130"/>
      <c r="I20" s="130"/>
      <c r="J20" s="130"/>
      <c r="K20" s="130"/>
    </row>
    <row r="21" spans="1:11" s="117" customFormat="1" ht="12.75" customHeight="1" x14ac:dyDescent="0.25">
      <c r="A21" s="127"/>
      <c r="B21" s="128"/>
      <c r="C21" s="136"/>
      <c r="D21" s="130"/>
      <c r="E21" s="134"/>
      <c r="F21" s="130"/>
      <c r="G21" s="134">
        <f t="shared" si="0"/>
        <v>0</v>
      </c>
      <c r="H21" s="130"/>
      <c r="I21" s="130"/>
      <c r="J21" s="130"/>
      <c r="K21" s="130"/>
    </row>
    <row r="22" spans="1:11" s="117" customFormat="1" ht="12.75" customHeight="1" x14ac:dyDescent="0.25">
      <c r="A22" s="127"/>
      <c r="B22" s="128"/>
      <c r="C22" s="137"/>
      <c r="D22" s="130"/>
      <c r="E22" s="134"/>
      <c r="F22" s="130"/>
      <c r="G22" s="134">
        <f t="shared" si="0"/>
        <v>0</v>
      </c>
      <c r="H22" s="130"/>
      <c r="I22" s="130"/>
      <c r="J22" s="130"/>
      <c r="K22" s="130"/>
    </row>
    <row r="23" spans="1:11" s="117" customFormat="1" ht="12.75" customHeight="1" x14ac:dyDescent="0.25">
      <c r="A23" s="127"/>
      <c r="B23" s="128"/>
      <c r="C23" s="138"/>
      <c r="D23" s="127"/>
      <c r="E23" s="134"/>
      <c r="F23" s="130"/>
      <c r="G23" s="134">
        <f t="shared" si="0"/>
        <v>0</v>
      </c>
      <c r="H23" s="130"/>
      <c r="I23" s="130"/>
      <c r="J23" s="130"/>
      <c r="K23" s="130"/>
    </row>
    <row r="24" spans="1:11" s="117" customFormat="1" ht="12.75" customHeight="1" x14ac:dyDescent="0.25">
      <c r="A24" s="127"/>
      <c r="B24" s="128"/>
      <c r="C24" s="133"/>
      <c r="D24" s="130"/>
      <c r="E24" s="134"/>
      <c r="F24" s="130"/>
      <c r="G24" s="134">
        <f t="shared" si="0"/>
        <v>0</v>
      </c>
      <c r="H24" s="130"/>
      <c r="I24" s="130"/>
      <c r="J24" s="130"/>
      <c r="K24" s="130"/>
    </row>
    <row r="25" spans="1:11" s="117" customFormat="1" ht="12.75" customHeight="1" x14ac:dyDescent="0.25">
      <c r="A25" s="139"/>
      <c r="B25" s="128"/>
      <c r="C25" s="133"/>
      <c r="D25" s="130"/>
      <c r="E25" s="134"/>
      <c r="F25" s="130"/>
      <c r="G25" s="134">
        <f t="shared" si="0"/>
        <v>0</v>
      </c>
      <c r="H25" s="130"/>
      <c r="I25" s="130"/>
      <c r="J25" s="130"/>
      <c r="K25" s="130"/>
    </row>
    <row r="26" spans="1:11" s="117" customFormat="1" ht="12.75" customHeight="1" x14ac:dyDescent="0.25">
      <c r="A26" s="127"/>
      <c r="B26" s="128"/>
      <c r="C26" s="133"/>
      <c r="D26" s="130"/>
      <c r="E26" s="134"/>
      <c r="F26" s="130"/>
      <c r="G26" s="134">
        <f t="shared" si="0"/>
        <v>0</v>
      </c>
      <c r="H26" s="130"/>
      <c r="I26" s="130"/>
      <c r="J26" s="130"/>
      <c r="K26" s="130"/>
    </row>
    <row r="27" spans="1:11" s="117" customFormat="1" ht="12.75" customHeight="1" x14ac:dyDescent="0.25">
      <c r="A27" s="140"/>
      <c r="B27" s="128"/>
      <c r="C27" s="137"/>
      <c r="D27" s="127"/>
      <c r="E27" s="134"/>
      <c r="F27" s="130"/>
      <c r="G27" s="134">
        <f t="shared" si="0"/>
        <v>0</v>
      </c>
      <c r="H27" s="130"/>
      <c r="I27" s="130"/>
      <c r="J27" s="130"/>
      <c r="K27" s="130"/>
    </row>
    <row r="28" spans="1:11" s="117" customFormat="1" ht="12.75" customHeight="1" x14ac:dyDescent="0.25">
      <c r="A28" s="140"/>
      <c r="B28" s="128"/>
      <c r="C28" s="86"/>
      <c r="D28" s="127"/>
      <c r="E28" s="134"/>
      <c r="F28" s="130"/>
      <c r="G28" s="134">
        <f t="shared" si="0"/>
        <v>0</v>
      </c>
      <c r="H28" s="130"/>
      <c r="I28" s="130"/>
      <c r="J28" s="130"/>
      <c r="K28" s="130"/>
    </row>
    <row r="29" spans="1:11" s="117" customFormat="1" ht="12.75" customHeight="1" x14ac:dyDescent="0.25">
      <c r="A29" s="140"/>
      <c r="B29" s="128"/>
      <c r="C29" s="136"/>
      <c r="D29" s="127"/>
      <c r="E29" s="134"/>
      <c r="F29" s="130"/>
      <c r="G29" s="134">
        <f t="shared" si="0"/>
        <v>0</v>
      </c>
      <c r="H29" s="130"/>
      <c r="I29" s="130"/>
      <c r="J29" s="130"/>
      <c r="K29" s="130"/>
    </row>
    <row r="30" spans="1:11" s="117" customFormat="1" ht="12.75" customHeight="1" x14ac:dyDescent="0.25">
      <c r="A30" s="140"/>
      <c r="B30" s="128"/>
      <c r="C30" s="141"/>
      <c r="D30" s="127"/>
      <c r="E30" s="134"/>
      <c r="F30" s="130"/>
      <c r="G30" s="134">
        <f t="shared" si="0"/>
        <v>0</v>
      </c>
      <c r="H30" s="130"/>
      <c r="I30" s="130"/>
      <c r="J30" s="130"/>
      <c r="K30" s="130"/>
    </row>
    <row r="31" spans="1:11" s="117" customFormat="1" ht="12.75" customHeight="1" x14ac:dyDescent="0.25">
      <c r="A31" s="140"/>
      <c r="B31" s="128"/>
      <c r="C31" s="141"/>
      <c r="D31" s="127"/>
      <c r="E31" s="134"/>
      <c r="F31" s="130"/>
      <c r="G31" s="134">
        <f t="shared" si="0"/>
        <v>0</v>
      </c>
      <c r="H31" s="130"/>
      <c r="I31" s="130"/>
      <c r="J31" s="130"/>
      <c r="K31" s="130"/>
    </row>
    <row r="32" spans="1:11" s="117" customFormat="1" ht="12.75" customHeight="1" x14ac:dyDescent="0.25">
      <c r="A32" s="140"/>
      <c r="B32" s="128"/>
      <c r="C32" s="142"/>
      <c r="D32" s="127"/>
      <c r="E32" s="134"/>
      <c r="F32" s="130"/>
      <c r="G32" s="134">
        <f t="shared" si="0"/>
        <v>0</v>
      </c>
      <c r="H32" s="130"/>
      <c r="I32" s="130"/>
      <c r="J32" s="130"/>
      <c r="K32" s="130"/>
    </row>
    <row r="33" spans="1:11" s="117" customFormat="1" ht="12.75" customHeight="1" x14ac:dyDescent="0.25">
      <c r="A33" s="140"/>
      <c r="B33" s="128"/>
      <c r="C33" s="141"/>
      <c r="D33" s="127"/>
      <c r="E33" s="134"/>
      <c r="F33" s="130"/>
      <c r="G33" s="134">
        <f t="shared" si="0"/>
        <v>0</v>
      </c>
      <c r="H33" s="130"/>
      <c r="I33" s="130"/>
      <c r="J33" s="130"/>
      <c r="K33" s="130"/>
    </row>
    <row r="34" spans="1:11" s="117" customFormat="1" ht="12.75" customHeight="1" x14ac:dyDescent="0.25">
      <c r="A34" s="143"/>
      <c r="B34" s="128"/>
      <c r="C34" s="141"/>
      <c r="D34" s="127"/>
      <c r="E34" s="134"/>
      <c r="F34" s="130"/>
      <c r="G34" s="134">
        <f t="shared" si="0"/>
        <v>0</v>
      </c>
      <c r="H34" s="130"/>
      <c r="I34" s="130"/>
      <c r="J34" s="144"/>
      <c r="K34" s="130"/>
    </row>
    <row r="35" spans="1:11" s="117" customFormat="1" ht="12.75" customHeight="1" x14ac:dyDescent="0.25">
      <c r="A35" s="140"/>
      <c r="B35" s="128"/>
      <c r="C35" s="141"/>
      <c r="D35" s="127"/>
      <c r="E35" s="134"/>
      <c r="F35" s="130"/>
      <c r="G35" s="134">
        <f t="shared" si="0"/>
        <v>0</v>
      </c>
      <c r="H35" s="130"/>
      <c r="I35" s="130"/>
      <c r="J35" s="130"/>
      <c r="K35" s="130"/>
    </row>
    <row r="36" spans="1:11" s="117" customFormat="1" ht="12.75" customHeight="1" x14ac:dyDescent="0.25">
      <c r="A36" s="140"/>
      <c r="B36" s="128"/>
      <c r="C36" s="141"/>
      <c r="D36" s="127"/>
      <c r="E36" s="134"/>
      <c r="F36" s="130"/>
      <c r="G36" s="134">
        <f t="shared" si="0"/>
        <v>0</v>
      </c>
      <c r="H36" s="130"/>
      <c r="I36" s="130"/>
      <c r="J36" s="130"/>
      <c r="K36" s="130"/>
    </row>
    <row r="37" spans="1:11" s="117" customFormat="1" ht="12.75" customHeight="1" x14ac:dyDescent="0.25">
      <c r="A37" s="140"/>
      <c r="B37" s="128"/>
      <c r="C37" s="141"/>
      <c r="D37" s="127"/>
      <c r="E37" s="134"/>
      <c r="F37" s="130"/>
      <c r="G37" s="134">
        <f t="shared" si="0"/>
        <v>0</v>
      </c>
      <c r="H37" s="130"/>
      <c r="I37" s="130"/>
      <c r="J37" s="130"/>
      <c r="K37" s="130"/>
    </row>
    <row r="38" spans="1:11" s="117" customFormat="1" ht="12.75" customHeight="1" x14ac:dyDescent="0.25">
      <c r="A38" s="140"/>
      <c r="B38" s="128"/>
      <c r="C38" s="141"/>
      <c r="D38" s="127"/>
      <c r="E38" s="134"/>
      <c r="F38" s="134"/>
      <c r="G38" s="134"/>
      <c r="H38" s="130"/>
      <c r="I38" s="130"/>
      <c r="J38" s="130"/>
      <c r="K38" s="130"/>
    </row>
    <row r="39" spans="1:11" x14ac:dyDescent="0.25">
      <c r="A39" s="85"/>
      <c r="B39" s="87"/>
      <c r="C39" s="88"/>
      <c r="D39" s="81"/>
      <c r="E39" s="84"/>
      <c r="F39" s="84"/>
      <c r="G39" s="84"/>
      <c r="H39" s="84"/>
      <c r="I39" s="84"/>
      <c r="J39" s="84"/>
      <c r="K39" s="84"/>
    </row>
    <row r="40" spans="1:11" ht="15.75" thickBot="1" x14ac:dyDescent="0.3">
      <c r="A40" s="89"/>
      <c r="B40" s="90"/>
      <c r="C40" s="91" t="s">
        <v>50</v>
      </c>
      <c r="D40" s="92"/>
      <c r="E40" s="93">
        <f>SUM(E13:E39)</f>
        <v>767000</v>
      </c>
      <c r="F40" s="93">
        <f t="shared" ref="F40:K40" si="1">SUM(F13:F39)</f>
        <v>0</v>
      </c>
      <c r="G40" s="93">
        <f t="shared" si="1"/>
        <v>767000</v>
      </c>
      <c r="H40" s="93">
        <f t="shared" si="1"/>
        <v>0</v>
      </c>
      <c r="I40" s="93">
        <f t="shared" si="1"/>
        <v>0</v>
      </c>
      <c r="J40" s="93">
        <f t="shared" si="1"/>
        <v>0</v>
      </c>
      <c r="K40" s="93">
        <f t="shared" si="1"/>
        <v>767000</v>
      </c>
    </row>
    <row r="41" spans="1:11" ht="15.75" thickBot="1" x14ac:dyDescent="0.3">
      <c r="A41" s="94"/>
      <c r="B41" s="95"/>
      <c r="C41" s="96"/>
      <c r="D41" s="97"/>
      <c r="E41" s="98"/>
      <c r="F41" s="98"/>
      <c r="G41" s="98"/>
      <c r="H41" s="98"/>
      <c r="I41" s="98"/>
      <c r="J41" s="99"/>
      <c r="K41" s="100"/>
    </row>
    <row r="42" spans="1:11" x14ac:dyDescent="0.25">
      <c r="A42" s="64"/>
      <c r="B42" s="51"/>
      <c r="C42" s="50"/>
      <c r="D42" s="53"/>
      <c r="E42" s="101"/>
      <c r="F42" s="101"/>
      <c r="G42" s="102" t="s">
        <v>51</v>
      </c>
      <c r="H42" s="101"/>
      <c r="I42" s="101"/>
      <c r="J42" s="103"/>
      <c r="K42" s="104">
        <f>E8</f>
        <v>233000</v>
      </c>
    </row>
    <row r="43" spans="1:11" ht="27" thickBot="1" x14ac:dyDescent="0.3">
      <c r="A43" s="64"/>
      <c r="B43" s="105"/>
      <c r="C43" s="106" t="s">
        <v>52</v>
      </c>
      <c r="D43" s="53"/>
      <c r="E43" s="101"/>
      <c r="F43" s="101"/>
      <c r="G43" s="102" t="s">
        <v>53</v>
      </c>
      <c r="H43" s="101"/>
      <c r="I43" s="101"/>
      <c r="J43" s="103"/>
      <c r="K43" s="107">
        <f>SUM(K40:K42)</f>
        <v>1000000</v>
      </c>
    </row>
    <row r="44" spans="1:11" ht="15.75" thickTop="1" x14ac:dyDescent="0.25">
      <c r="A44" s="64"/>
      <c r="B44" s="51"/>
      <c r="C44" s="108" t="s">
        <v>1</v>
      </c>
      <c r="D44" s="53"/>
      <c r="E44" s="55"/>
      <c r="F44" s="55"/>
      <c r="G44" s="109" t="s">
        <v>54</v>
      </c>
      <c r="H44" s="55"/>
      <c r="I44" s="55"/>
      <c r="J44" s="104">
        <f>E6</f>
        <v>1000000</v>
      </c>
      <c r="K44" s="56"/>
    </row>
    <row r="45" spans="1:11" x14ac:dyDescent="0.25">
      <c r="A45" s="64"/>
      <c r="B45" s="51"/>
      <c r="C45" s="50"/>
      <c r="D45" s="53"/>
      <c r="E45" s="55"/>
      <c r="F45" s="55"/>
      <c r="G45" s="102" t="s">
        <v>55</v>
      </c>
      <c r="H45" s="55"/>
      <c r="I45" s="55"/>
      <c r="J45" s="110">
        <f>H40*-1</f>
        <v>0</v>
      </c>
      <c r="K45" s="104">
        <f>SUM(J44:J45)</f>
        <v>1000000</v>
      </c>
    </row>
    <row r="46" spans="1:11" ht="15.75" thickBot="1" x14ac:dyDescent="0.3">
      <c r="A46" s="64"/>
      <c r="B46" s="50"/>
      <c r="C46" s="50"/>
      <c r="D46" s="53"/>
      <c r="E46" s="55"/>
      <c r="F46" s="55"/>
      <c r="G46" s="109" t="s">
        <v>56</v>
      </c>
      <c r="H46" s="55"/>
      <c r="I46" s="55"/>
      <c r="J46" s="56"/>
      <c r="K46" s="111">
        <f>K43-K45</f>
        <v>0</v>
      </c>
    </row>
    <row r="47" spans="1:11" ht="15" customHeight="1" thickTop="1" x14ac:dyDescent="0.25"/>
  </sheetData>
  <pageMargins left="0.25" right="0.25" top="1.25" bottom="0.75" header="0.3" footer="0.3"/>
  <pageSetup scale="63" orientation="landscape" r:id="rId1"/>
  <headerFooter alignWithMargins="0">
    <oddHeader xml:space="preserve">&amp;CDepartment of Administrative Services
 Terrace Hill
0002
&amp;A
&amp;D
</oddHeader>
    <oddFooter>&amp;LAcct Codes 0017-335-0002
Reversion 6/30/2027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FA0B-F314-4E09-9CD1-3FD853DE181D}">
  <dimension ref="A1:G15"/>
  <sheetViews>
    <sheetView zoomScaleNormal="100" workbookViewId="0">
      <selection activeCell="E20" sqref="E20"/>
    </sheetView>
  </sheetViews>
  <sheetFormatPr defaultColWidth="11.42578125" defaultRowHeight="15" customHeight="1" x14ac:dyDescent="0.25"/>
  <cols>
    <col min="1" max="1" width="3.5703125" customWidth="1"/>
    <col min="2" max="2" width="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7" t="s">
        <v>75</v>
      </c>
      <c r="C1" s="3"/>
      <c r="D1" s="4"/>
      <c r="E1" s="4"/>
      <c r="F1" s="4"/>
      <c r="G1" s="4"/>
    </row>
    <row r="2" spans="1:7" ht="15.75" x14ac:dyDescent="0.25">
      <c r="A2" s="1"/>
      <c r="B2" s="6" t="s">
        <v>77</v>
      </c>
      <c r="C2" s="5"/>
      <c r="D2" s="4"/>
      <c r="E2" s="4"/>
      <c r="F2" s="4"/>
      <c r="G2" s="4"/>
    </row>
    <row r="3" spans="1:7" ht="15.75" x14ac:dyDescent="0.25">
      <c r="A3" s="1"/>
      <c r="B3" s="7" t="s">
        <v>78</v>
      </c>
      <c r="C3" s="5"/>
      <c r="D3" s="4"/>
      <c r="E3" s="8" t="s">
        <v>80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71</v>
      </c>
      <c r="C5" s="5"/>
      <c r="D5" s="4"/>
      <c r="E5" s="13" t="s">
        <v>81</v>
      </c>
      <c r="F5" s="4"/>
      <c r="G5" s="4"/>
    </row>
    <row r="6" spans="1:7" ht="15.75" x14ac:dyDescent="0.25">
      <c r="A6" s="1"/>
      <c r="B6" s="11" t="s">
        <v>79</v>
      </c>
      <c r="C6" s="12"/>
      <c r="D6" s="13" t="s">
        <v>1</v>
      </c>
      <c r="E6" s="4"/>
      <c r="F6" s="4"/>
      <c r="G6" s="4"/>
    </row>
    <row r="7" spans="1:7" ht="26.8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f>FINANCIAL!G15</f>
        <v>767000</v>
      </c>
      <c r="D8" s="20"/>
      <c r="E8" s="20"/>
      <c r="F8" s="20"/>
      <c r="G8" s="21"/>
    </row>
    <row r="9" spans="1:7" s="117" customFormat="1" ht="12.75" customHeight="1" x14ac:dyDescent="0.25">
      <c r="A9" s="145"/>
      <c r="B9" s="146"/>
      <c r="C9" s="147"/>
      <c r="D9" s="148"/>
      <c r="E9" s="148"/>
      <c r="F9" s="148"/>
      <c r="G9" s="149"/>
    </row>
    <row r="10" spans="1:7" s="117" customFormat="1" ht="12.75" customHeight="1" x14ac:dyDescent="0.25">
      <c r="A10" s="145"/>
      <c r="B10" s="146" t="s">
        <v>63</v>
      </c>
      <c r="C10" s="147"/>
      <c r="D10" s="150">
        <f>'#9448.00 Vendor A '!D23</f>
        <v>0</v>
      </c>
      <c r="E10" s="150">
        <f>'#9448.00 Vendor A '!F23</f>
        <v>0</v>
      </c>
      <c r="F10" s="150">
        <f>'#9448.00 Vendor A '!H23</f>
        <v>0</v>
      </c>
      <c r="G10" s="149"/>
    </row>
    <row r="11" spans="1:7" s="117" customFormat="1" ht="12.75" customHeight="1" x14ac:dyDescent="0.25">
      <c r="A11" s="145"/>
      <c r="B11" s="146" t="s">
        <v>8</v>
      </c>
      <c r="C11" s="147"/>
      <c r="D11" s="150">
        <f>'#9448.00 PM TIME'!E23</f>
        <v>0</v>
      </c>
      <c r="E11" s="150">
        <f>'#9448.00 PM TIME'!G23</f>
        <v>0</v>
      </c>
      <c r="F11" s="150">
        <f>'#9448.00 PM TIME'!I23</f>
        <v>0</v>
      </c>
      <c r="G11" s="149"/>
    </row>
    <row r="12" spans="1:7" s="117" customFormat="1" ht="12.75" customHeight="1" x14ac:dyDescent="0.25">
      <c r="A12" s="145"/>
      <c r="B12" s="146" t="s">
        <v>9</v>
      </c>
      <c r="C12" s="148"/>
      <c r="D12" s="151">
        <f>'#9448.00 Misc'!G22</f>
        <v>0</v>
      </c>
      <c r="E12" s="151">
        <f>'#9448.00 Misc'!H22</f>
        <v>0</v>
      </c>
      <c r="F12" s="150">
        <f>D12-E12</f>
        <v>0</v>
      </c>
      <c r="G12" s="149"/>
    </row>
    <row r="13" spans="1:7" s="117" customFormat="1" ht="12.75" customHeight="1" x14ac:dyDescent="0.25">
      <c r="A13" s="145"/>
      <c r="B13" s="146"/>
      <c r="C13" s="148"/>
      <c r="D13" s="151"/>
      <c r="E13" s="151"/>
      <c r="F13" s="150"/>
      <c r="G13" s="149"/>
    </row>
    <row r="14" spans="1:7" ht="24" customHeight="1" thickBot="1" x14ac:dyDescent="0.3">
      <c r="A14" s="22"/>
      <c r="B14" s="23" t="s">
        <v>10</v>
      </c>
      <c r="C14" s="24">
        <f>SUM(C8:C13)</f>
        <v>767000</v>
      </c>
      <c r="D14" s="24">
        <f>SUM(D8:D13)</f>
        <v>0</v>
      </c>
      <c r="E14" s="24">
        <f>SUM(E8:E13)</f>
        <v>0</v>
      </c>
      <c r="F14" s="24">
        <f>SUM(D14-E14)</f>
        <v>0</v>
      </c>
      <c r="G14" s="24">
        <f>C8-D14</f>
        <v>767000</v>
      </c>
    </row>
    <row r="15" spans="1:7" ht="15" customHeight="1" thickTop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
0002
&amp;A
&amp;D
</oddHeader>
    <oddFooter>&amp;LAcct Codes 0017-335-0002
Reversion 6/30/2028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BADD-C666-4C21-B391-3F7970961B52}">
  <sheetPr>
    <tabColor rgb="FF0070C0"/>
  </sheetPr>
  <dimension ref="A1:I31"/>
  <sheetViews>
    <sheetView zoomScaleNormal="100" workbookViewId="0">
      <selection activeCell="H3" sqref="H3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0.5703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#9448.00'!B1</f>
        <v>DAS TH Residence Roof, Porch, &amp; South Garden Wall Repairs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#9448.00'!B2</f>
        <v>Project # 9448.00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#9448.00'!B3</f>
        <v>Program code 944800</v>
      </c>
      <c r="B3" s="5"/>
      <c r="C3" s="4"/>
      <c r="D3" s="8" t="str">
        <f>'RECAP #9448.00'!E3</f>
        <v>Major Program 4D04</v>
      </c>
      <c r="E3" s="4"/>
      <c r="F3" s="25"/>
      <c r="G3" s="25"/>
      <c r="H3" s="26"/>
      <c r="I3" s="26"/>
    </row>
    <row r="4" spans="1:9" ht="15.75" x14ac:dyDescent="0.25">
      <c r="A4" s="27" t="s">
        <v>64</v>
      </c>
      <c r="B4" s="28"/>
      <c r="C4" s="29"/>
      <c r="D4" s="30" t="s">
        <v>65</v>
      </c>
      <c r="E4" s="25"/>
      <c r="F4" s="25"/>
      <c r="G4" s="25"/>
      <c r="H4" s="26"/>
      <c r="I4" s="26"/>
    </row>
    <row r="5" spans="1:9" ht="15.75" x14ac:dyDescent="0.25">
      <c r="A5" s="31" t="s">
        <v>72</v>
      </c>
      <c r="B5" s="32"/>
      <c r="C5" s="33"/>
      <c r="D5" s="34"/>
      <c r="E5" s="35"/>
      <c r="F5" s="36"/>
      <c r="G5" s="36"/>
      <c r="H5" s="32"/>
      <c r="I5" s="26"/>
    </row>
    <row r="6" spans="1:9" ht="15.75" x14ac:dyDescent="0.25">
      <c r="A6" s="11" t="str">
        <f>'RECAP #9448.00'!B6</f>
        <v>Project Manager - James T</v>
      </c>
      <c r="B6" s="11"/>
      <c r="C6" s="37"/>
      <c r="D6" s="38" t="s">
        <v>66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/>
    </row>
    <row r="9" spans="1:9" s="117" customFormat="1" ht="12.75" customHeight="1" x14ac:dyDescent="0.25">
      <c r="A9" s="114"/>
      <c r="B9" s="113"/>
      <c r="C9" s="120"/>
      <c r="D9" s="158"/>
      <c r="E9" s="121">
        <f>D9</f>
        <v>0</v>
      </c>
      <c r="F9" s="122"/>
      <c r="G9" s="122"/>
      <c r="H9" s="122">
        <f>E9</f>
        <v>0</v>
      </c>
      <c r="I9" s="123"/>
    </row>
    <row r="10" spans="1:9" s="117" customFormat="1" ht="12.75" customHeight="1" x14ac:dyDescent="0.25">
      <c r="A10" s="114"/>
      <c r="B10" s="124"/>
      <c r="C10" s="120"/>
      <c r="D10" s="121"/>
      <c r="E10" s="121">
        <f t="shared" ref="E10:E21" si="0">E9+D10</f>
        <v>0</v>
      </c>
      <c r="F10" s="125"/>
      <c r="G10" s="122">
        <f t="shared" ref="G10:G21" si="1">G9+F10</f>
        <v>0</v>
      </c>
      <c r="H10" s="122">
        <f t="shared" ref="H10:H21" si="2">H9-F10+D10</f>
        <v>0</v>
      </c>
      <c r="I10" s="123"/>
    </row>
    <row r="11" spans="1:9" s="117" customFormat="1" ht="12.75" customHeight="1" x14ac:dyDescent="0.25">
      <c r="A11" s="114"/>
      <c r="B11" s="113"/>
      <c r="C11" s="120"/>
      <c r="D11" s="121"/>
      <c r="E11" s="121">
        <f t="shared" si="0"/>
        <v>0</v>
      </c>
      <c r="F11" s="125"/>
      <c r="G11" s="122">
        <f t="shared" si="1"/>
        <v>0</v>
      </c>
      <c r="H11" s="122">
        <f t="shared" si="2"/>
        <v>0</v>
      </c>
      <c r="I11" s="123"/>
    </row>
    <row r="12" spans="1:9" s="117" customFormat="1" ht="12.75" customHeight="1" x14ac:dyDescent="0.25">
      <c r="A12" s="114"/>
      <c r="B12" s="113"/>
      <c r="C12" s="120"/>
      <c r="D12" s="121"/>
      <c r="E12" s="121">
        <f t="shared" si="0"/>
        <v>0</v>
      </c>
      <c r="F12" s="125"/>
      <c r="G12" s="122">
        <f t="shared" si="1"/>
        <v>0</v>
      </c>
      <c r="H12" s="122">
        <f t="shared" si="2"/>
        <v>0</v>
      </c>
      <c r="I12" s="123"/>
    </row>
    <row r="13" spans="1:9" s="117" customFormat="1" ht="12.75" customHeight="1" x14ac:dyDescent="0.25">
      <c r="A13" s="114"/>
      <c r="B13" s="113"/>
      <c r="C13" s="120"/>
      <c r="D13" s="121"/>
      <c r="E13" s="121">
        <f t="shared" si="0"/>
        <v>0</v>
      </c>
      <c r="F13" s="125"/>
      <c r="G13" s="122">
        <f t="shared" si="1"/>
        <v>0</v>
      </c>
      <c r="H13" s="122">
        <f t="shared" si="2"/>
        <v>0</v>
      </c>
      <c r="I13" s="123"/>
    </row>
    <row r="14" spans="1:9" s="117" customFormat="1" ht="12.75" customHeight="1" x14ac:dyDescent="0.25">
      <c r="A14" s="114"/>
      <c r="B14" s="113"/>
      <c r="C14" s="120"/>
      <c r="D14" s="121"/>
      <c r="E14" s="121">
        <f t="shared" si="0"/>
        <v>0</v>
      </c>
      <c r="F14" s="122"/>
      <c r="G14" s="122">
        <f t="shared" si="1"/>
        <v>0</v>
      </c>
      <c r="H14" s="122">
        <f t="shared" si="2"/>
        <v>0</v>
      </c>
      <c r="I14" s="123"/>
    </row>
    <row r="15" spans="1:9" s="117" customFormat="1" ht="12.75" customHeight="1" x14ac:dyDescent="0.25">
      <c r="A15" s="114"/>
      <c r="B15" s="113"/>
      <c r="C15" s="120"/>
      <c r="D15" s="121"/>
      <c r="E15" s="121">
        <f t="shared" si="0"/>
        <v>0</v>
      </c>
      <c r="F15" s="125"/>
      <c r="G15" s="122">
        <f t="shared" si="1"/>
        <v>0</v>
      </c>
      <c r="H15" s="122">
        <f t="shared" si="2"/>
        <v>0</v>
      </c>
      <c r="I15" s="123"/>
    </row>
    <row r="16" spans="1:9" s="117" customFormat="1" ht="12.75" customHeight="1" x14ac:dyDescent="0.25">
      <c r="A16" s="114"/>
      <c r="B16" s="113"/>
      <c r="C16" s="120"/>
      <c r="D16" s="121"/>
      <c r="E16" s="121">
        <f t="shared" si="0"/>
        <v>0</v>
      </c>
      <c r="F16" s="125"/>
      <c r="G16" s="122">
        <f t="shared" si="1"/>
        <v>0</v>
      </c>
      <c r="H16" s="122">
        <f t="shared" si="2"/>
        <v>0</v>
      </c>
      <c r="I16" s="123"/>
    </row>
    <row r="17" spans="1:9" s="117" customFormat="1" ht="12.75" customHeight="1" x14ac:dyDescent="0.25">
      <c r="A17" s="114"/>
      <c r="B17" s="113"/>
      <c r="C17" s="120"/>
      <c r="D17" s="121"/>
      <c r="E17" s="121">
        <f t="shared" si="0"/>
        <v>0</v>
      </c>
      <c r="F17" s="125"/>
      <c r="G17" s="122">
        <f t="shared" si="1"/>
        <v>0</v>
      </c>
      <c r="H17" s="122">
        <f t="shared" si="2"/>
        <v>0</v>
      </c>
      <c r="I17" s="123"/>
    </row>
    <row r="18" spans="1:9" s="117" customFormat="1" ht="12.75" customHeight="1" x14ac:dyDescent="0.25">
      <c r="A18" s="114"/>
      <c r="B18" s="113"/>
      <c r="C18" s="120"/>
      <c r="D18" s="121"/>
      <c r="E18" s="121">
        <f t="shared" si="0"/>
        <v>0</v>
      </c>
      <c r="F18" s="125"/>
      <c r="G18" s="122">
        <f t="shared" si="1"/>
        <v>0</v>
      </c>
      <c r="H18" s="122">
        <f t="shared" si="2"/>
        <v>0</v>
      </c>
      <c r="I18" s="123"/>
    </row>
    <row r="19" spans="1:9" s="117" customFormat="1" ht="12.75" customHeight="1" x14ac:dyDescent="0.25">
      <c r="A19" s="114"/>
      <c r="B19" s="113"/>
      <c r="C19" s="120"/>
      <c r="D19" s="121"/>
      <c r="E19" s="121">
        <f t="shared" si="0"/>
        <v>0</v>
      </c>
      <c r="F19" s="122"/>
      <c r="G19" s="122">
        <f t="shared" si="1"/>
        <v>0</v>
      </c>
      <c r="H19" s="122">
        <f t="shared" si="2"/>
        <v>0</v>
      </c>
      <c r="I19" s="123"/>
    </row>
    <row r="20" spans="1:9" s="117" customFormat="1" ht="12.75" customHeight="1" x14ac:dyDescent="0.25">
      <c r="A20" s="114"/>
      <c r="B20" s="113"/>
      <c r="C20" s="120"/>
      <c r="D20" s="121"/>
      <c r="E20" s="121">
        <f t="shared" si="0"/>
        <v>0</v>
      </c>
      <c r="F20" s="122"/>
      <c r="G20" s="122">
        <f t="shared" si="1"/>
        <v>0</v>
      </c>
      <c r="H20" s="122">
        <f t="shared" si="2"/>
        <v>0</v>
      </c>
      <c r="I20" s="123"/>
    </row>
    <row r="21" spans="1:9" s="117" customFormat="1" ht="12.75" customHeight="1" x14ac:dyDescent="0.25">
      <c r="A21" s="114"/>
      <c r="B21" s="113"/>
      <c r="C21" s="126"/>
      <c r="D21" s="121"/>
      <c r="E21" s="121">
        <f t="shared" si="0"/>
        <v>0</v>
      </c>
      <c r="F21" s="122"/>
      <c r="G21" s="122">
        <f t="shared" si="1"/>
        <v>0</v>
      </c>
      <c r="H21" s="122">
        <f t="shared" si="2"/>
        <v>0</v>
      </c>
      <c r="I21" s="123"/>
    </row>
    <row r="22" spans="1:9" s="117" customFormat="1" ht="12.75" customHeight="1" x14ac:dyDescent="0.25">
      <c r="A22" s="114"/>
      <c r="B22" s="120"/>
      <c r="C22" s="152"/>
      <c r="D22" s="122"/>
      <c r="E22" s="122"/>
      <c r="F22" s="122"/>
      <c r="G22" s="122"/>
      <c r="H22" s="122"/>
      <c r="I22" s="123"/>
    </row>
    <row r="23" spans="1:9" s="117" customFormat="1" ht="12.75" customHeight="1" thickBot="1" x14ac:dyDescent="0.3">
      <c r="A23" s="114"/>
      <c r="B23" s="153"/>
      <c r="C23" s="154" t="s">
        <v>19</v>
      </c>
      <c r="D23" s="155">
        <f>SUM(D9:D22)</f>
        <v>0</v>
      </c>
      <c r="E23" s="155"/>
      <c r="F23" s="155">
        <f>SUM(F9:F22)</f>
        <v>0</v>
      </c>
      <c r="G23" s="155"/>
      <c r="H23" s="155">
        <f>D23-F23</f>
        <v>0</v>
      </c>
      <c r="I23" s="123"/>
    </row>
    <row r="24" spans="1:9" s="117" customFormat="1" ht="12.75" customHeight="1" thickTop="1" x14ac:dyDescent="0.25">
      <c r="A24" s="114"/>
      <c r="B24" s="120"/>
      <c r="C24" s="152"/>
      <c r="D24" s="122"/>
      <c r="E24" s="122"/>
      <c r="F24" s="122"/>
      <c r="G24" s="122"/>
      <c r="H24" s="122"/>
      <c r="I24" s="123"/>
    </row>
    <row r="25" spans="1:9" s="117" customFormat="1" ht="12.75" customHeight="1" x14ac:dyDescent="0.25">
      <c r="A25" s="114"/>
      <c r="B25" s="120"/>
      <c r="C25" s="152"/>
      <c r="D25" s="122"/>
      <c r="E25" s="122"/>
      <c r="F25" s="122"/>
      <c r="G25" s="122"/>
      <c r="H25" s="122"/>
      <c r="I25" s="123"/>
    </row>
    <row r="26" spans="1:9" s="117" customFormat="1" ht="12.75" customHeight="1" x14ac:dyDescent="0.25">
      <c r="A26" s="114"/>
      <c r="B26" s="120"/>
      <c r="C26" s="159" t="s">
        <v>67</v>
      </c>
      <c r="D26" s="160">
        <v>0</v>
      </c>
      <c r="E26" s="160"/>
      <c r="F26" s="160"/>
      <c r="G26" s="160"/>
      <c r="H26" s="160">
        <f>D26-F26</f>
        <v>0</v>
      </c>
      <c r="I26" s="123"/>
    </row>
    <row r="27" spans="1:9" s="117" customFormat="1" ht="12.75" customHeight="1" x14ac:dyDescent="0.25">
      <c r="A27" s="114"/>
      <c r="B27" s="120"/>
      <c r="C27" s="159" t="s">
        <v>68</v>
      </c>
      <c r="D27" s="160">
        <v>0</v>
      </c>
      <c r="E27" s="160"/>
      <c r="F27" s="160"/>
      <c r="G27" s="160"/>
      <c r="H27" s="160">
        <f>D27-F27</f>
        <v>0</v>
      </c>
      <c r="I27" s="123"/>
    </row>
    <row r="28" spans="1:9" s="117" customFormat="1" ht="12.75" customHeight="1" thickBot="1" x14ac:dyDescent="0.3">
      <c r="A28" s="114"/>
      <c r="B28" s="120"/>
      <c r="C28" s="161" t="s">
        <v>57</v>
      </c>
      <c r="D28" s="162">
        <f>SUM(D26:D27)</f>
        <v>0</v>
      </c>
      <c r="E28" s="163"/>
      <c r="F28" s="162">
        <f>SUM(F26:F27)</f>
        <v>0</v>
      </c>
      <c r="G28" s="163"/>
      <c r="H28" s="162">
        <f>SUM(H26:H27)</f>
        <v>0</v>
      </c>
      <c r="I28" s="123"/>
    </row>
    <row r="29" spans="1:9" s="117" customFormat="1" ht="12.75" customHeight="1" thickTop="1" x14ac:dyDescent="0.25"/>
    <row r="30" spans="1:9" s="117" customFormat="1" ht="12.75" customHeight="1" x14ac:dyDescent="0.25"/>
    <row r="31" spans="1:9" s="117" customFormat="1" ht="12.75" customHeight="1" x14ac:dyDescent="0.25"/>
  </sheetData>
  <conditionalFormatting sqref="I8:I23">
    <cfRule type="cellIs" dxfId="1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 
0002
&amp;A
&amp;D
</oddHeader>
    <oddFooter>&amp;LAcct Codes 0017-335-0002
Reversion 6/30/2028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FC82-0317-41FE-99F2-8810D5760AE5}">
  <sheetPr>
    <tabColor indexed="30"/>
  </sheetPr>
  <dimension ref="A1:J25"/>
  <sheetViews>
    <sheetView zoomScaleNormal="100" workbookViewId="0">
      <selection activeCell="B21" sqref="B20:B21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25" bestFit="1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0.5703125" bestFit="1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#9448.00'!B1</f>
        <v>DAS TH Residence Roof, Porch, &amp; South Garden Wall Repairs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#9448.00'!B2</f>
        <v>Project # 9448.00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#9448.00'!B3</f>
        <v>Program code 944800</v>
      </c>
      <c r="B3" s="5"/>
      <c r="C3" s="5"/>
      <c r="D3" s="4"/>
      <c r="E3" s="8" t="str">
        <f>'RECAP #9448.00'!E3</f>
        <v>Major Program 4D04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72</v>
      </c>
      <c r="B6" s="11"/>
      <c r="C6" s="11"/>
      <c r="D6" s="37"/>
      <c r="E6" s="34" t="s">
        <v>82</v>
      </c>
      <c r="F6" s="39"/>
      <c r="G6" s="40"/>
      <c r="H6" s="36"/>
      <c r="I6" s="32"/>
      <c r="J6" s="26"/>
    </row>
    <row r="7" spans="1:10" ht="15.75" x14ac:dyDescent="0.25">
      <c r="A7" s="11" t="str">
        <f>'RECAP #9448.00'!B6</f>
        <v>Project Manager - James T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46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17" customFormat="1" ht="12.75" customHeight="1" x14ac:dyDescent="0.25">
      <c r="A9" s="118"/>
      <c r="B9" s="113"/>
      <c r="C9" s="113"/>
      <c r="D9" s="152" t="s">
        <v>24</v>
      </c>
      <c r="E9" s="158"/>
      <c r="F9" s="121">
        <f>E9</f>
        <v>0</v>
      </c>
      <c r="G9" s="122"/>
      <c r="H9" s="122"/>
      <c r="I9" s="122">
        <f>F9</f>
        <v>0</v>
      </c>
      <c r="J9" s="123"/>
    </row>
    <row r="10" spans="1:10" s="117" customFormat="1" ht="12.75" customHeight="1" x14ac:dyDescent="0.25">
      <c r="A10" s="157"/>
      <c r="B10" s="124"/>
      <c r="C10" s="124"/>
      <c r="D10" s="152"/>
      <c r="E10" s="121"/>
      <c r="F10" s="121">
        <f t="shared" ref="F10:F21" si="0">F9+E10</f>
        <v>0</v>
      </c>
      <c r="G10" s="125"/>
      <c r="H10" s="122">
        <f t="shared" ref="H10:H21" si="1">H9+G10</f>
        <v>0</v>
      </c>
      <c r="I10" s="122">
        <f t="shared" ref="I10:I21" si="2">I9-G10+E10</f>
        <v>0</v>
      </c>
      <c r="J10" s="123"/>
    </row>
    <row r="11" spans="1:10" s="117" customFormat="1" ht="12.75" customHeight="1" x14ac:dyDescent="0.25">
      <c r="A11" s="118"/>
      <c r="B11" s="113"/>
      <c r="C11" s="113"/>
      <c r="D11" s="152"/>
      <c r="E11" s="121"/>
      <c r="F11" s="121">
        <f t="shared" si="0"/>
        <v>0</v>
      </c>
      <c r="G11" s="125"/>
      <c r="H11" s="122">
        <f t="shared" si="1"/>
        <v>0</v>
      </c>
      <c r="I11" s="122">
        <f t="shared" si="2"/>
        <v>0</v>
      </c>
      <c r="J11" s="123"/>
    </row>
    <row r="12" spans="1:10" s="117" customFormat="1" ht="12.75" customHeight="1" x14ac:dyDescent="0.25">
      <c r="A12" s="118"/>
      <c r="B12" s="113"/>
      <c r="C12" s="113"/>
      <c r="D12" s="152"/>
      <c r="E12" s="121"/>
      <c r="F12" s="121">
        <f t="shared" si="0"/>
        <v>0</v>
      </c>
      <c r="G12" s="125"/>
      <c r="H12" s="122">
        <f t="shared" si="1"/>
        <v>0</v>
      </c>
      <c r="I12" s="122">
        <f t="shared" si="2"/>
        <v>0</v>
      </c>
      <c r="J12" s="123"/>
    </row>
    <row r="13" spans="1:10" s="117" customFormat="1" ht="12.75" customHeight="1" x14ac:dyDescent="0.25">
      <c r="A13" s="118"/>
      <c r="B13" s="113"/>
      <c r="C13" s="113"/>
      <c r="D13" s="152"/>
      <c r="E13" s="121"/>
      <c r="F13" s="121">
        <f t="shared" si="0"/>
        <v>0</v>
      </c>
      <c r="G13" s="125"/>
      <c r="H13" s="122">
        <f t="shared" si="1"/>
        <v>0</v>
      </c>
      <c r="I13" s="122">
        <f t="shared" si="2"/>
        <v>0</v>
      </c>
      <c r="J13" s="123"/>
    </row>
    <row r="14" spans="1:10" s="117" customFormat="1" ht="12.75" customHeight="1" x14ac:dyDescent="0.25">
      <c r="A14" s="118"/>
      <c r="B14" s="113"/>
      <c r="C14" s="113"/>
      <c r="D14" s="152"/>
      <c r="E14" s="121"/>
      <c r="F14" s="121">
        <f t="shared" si="0"/>
        <v>0</v>
      </c>
      <c r="G14" s="122"/>
      <c r="H14" s="122">
        <f t="shared" si="1"/>
        <v>0</v>
      </c>
      <c r="I14" s="122">
        <f t="shared" si="2"/>
        <v>0</v>
      </c>
      <c r="J14" s="123"/>
    </row>
    <row r="15" spans="1:10" s="117" customFormat="1" ht="12.75" customHeight="1" x14ac:dyDescent="0.25">
      <c r="A15" s="118"/>
      <c r="B15" s="113"/>
      <c r="C15" s="113"/>
      <c r="D15" s="152"/>
      <c r="E15" s="121"/>
      <c r="F15" s="121">
        <f t="shared" si="0"/>
        <v>0</v>
      </c>
      <c r="G15" s="125"/>
      <c r="H15" s="122">
        <f t="shared" si="1"/>
        <v>0</v>
      </c>
      <c r="I15" s="122">
        <f t="shared" si="2"/>
        <v>0</v>
      </c>
      <c r="J15" s="123"/>
    </row>
    <row r="16" spans="1:10" s="117" customFormat="1" ht="12.75" customHeight="1" x14ac:dyDescent="0.25">
      <c r="A16" s="118"/>
      <c r="B16" s="113"/>
      <c r="C16" s="113"/>
      <c r="D16" s="152"/>
      <c r="E16" s="121"/>
      <c r="F16" s="121">
        <f t="shared" si="0"/>
        <v>0</v>
      </c>
      <c r="G16" s="125"/>
      <c r="H16" s="122">
        <f t="shared" si="1"/>
        <v>0</v>
      </c>
      <c r="I16" s="122">
        <f t="shared" si="2"/>
        <v>0</v>
      </c>
      <c r="J16" s="123"/>
    </row>
    <row r="17" spans="1:10" s="117" customFormat="1" ht="12.75" customHeight="1" x14ac:dyDescent="0.25">
      <c r="A17" s="118"/>
      <c r="B17" s="113"/>
      <c r="C17" s="113"/>
      <c r="D17" s="152"/>
      <c r="E17" s="121"/>
      <c r="F17" s="121">
        <f t="shared" si="0"/>
        <v>0</v>
      </c>
      <c r="G17" s="125"/>
      <c r="H17" s="122">
        <f t="shared" si="1"/>
        <v>0</v>
      </c>
      <c r="I17" s="122">
        <f t="shared" si="2"/>
        <v>0</v>
      </c>
      <c r="J17" s="123"/>
    </row>
    <row r="18" spans="1:10" s="117" customFormat="1" ht="12.75" customHeight="1" x14ac:dyDescent="0.25">
      <c r="A18" s="118"/>
      <c r="B18" s="113"/>
      <c r="C18" s="113"/>
      <c r="D18" s="152"/>
      <c r="E18" s="121"/>
      <c r="F18" s="121">
        <f t="shared" si="0"/>
        <v>0</v>
      </c>
      <c r="G18" s="125"/>
      <c r="H18" s="122">
        <f t="shared" si="1"/>
        <v>0</v>
      </c>
      <c r="I18" s="122">
        <f t="shared" si="2"/>
        <v>0</v>
      </c>
      <c r="J18" s="123"/>
    </row>
    <row r="19" spans="1:10" s="117" customFormat="1" ht="12.75" customHeight="1" x14ac:dyDescent="0.25">
      <c r="A19" s="118"/>
      <c r="B19" s="113"/>
      <c r="C19" s="113"/>
      <c r="D19" s="152"/>
      <c r="E19" s="121"/>
      <c r="F19" s="121">
        <f t="shared" si="0"/>
        <v>0</v>
      </c>
      <c r="G19" s="122"/>
      <c r="H19" s="122">
        <f t="shared" si="1"/>
        <v>0</v>
      </c>
      <c r="I19" s="122">
        <f t="shared" si="2"/>
        <v>0</v>
      </c>
      <c r="J19" s="123"/>
    </row>
    <row r="20" spans="1:10" s="117" customFormat="1" ht="12.75" customHeight="1" x14ac:dyDescent="0.25">
      <c r="A20" s="118"/>
      <c r="B20" s="113"/>
      <c r="C20" s="113"/>
      <c r="D20" s="152"/>
      <c r="E20" s="121"/>
      <c r="F20" s="121">
        <f t="shared" si="0"/>
        <v>0</v>
      </c>
      <c r="G20" s="122"/>
      <c r="H20" s="122">
        <f t="shared" si="1"/>
        <v>0</v>
      </c>
      <c r="I20" s="122">
        <f t="shared" si="2"/>
        <v>0</v>
      </c>
      <c r="J20" s="123"/>
    </row>
    <row r="21" spans="1:10" s="117" customFormat="1" ht="12.75" customHeight="1" x14ac:dyDescent="0.25">
      <c r="A21" s="118"/>
      <c r="B21" s="113"/>
      <c r="C21" s="113"/>
      <c r="D21" s="119"/>
      <c r="E21" s="121"/>
      <c r="F21" s="121">
        <f t="shared" si="0"/>
        <v>0</v>
      </c>
      <c r="G21" s="122"/>
      <c r="H21" s="122">
        <f t="shared" si="1"/>
        <v>0</v>
      </c>
      <c r="I21" s="122">
        <f t="shared" si="2"/>
        <v>0</v>
      </c>
      <c r="J21" s="123"/>
    </row>
    <row r="22" spans="1:10" s="117" customFormat="1" ht="12.75" customHeight="1" x14ac:dyDescent="0.25">
      <c r="A22" s="114"/>
      <c r="B22" s="120"/>
      <c r="C22" s="120"/>
      <c r="D22" s="152"/>
      <c r="E22" s="122"/>
      <c r="F22" s="122"/>
      <c r="G22" s="122"/>
      <c r="H22" s="122"/>
      <c r="I22" s="122"/>
      <c r="J22" s="123"/>
    </row>
    <row r="23" spans="1:10" s="117" customFormat="1" ht="12.75" customHeight="1" thickBot="1" x14ac:dyDescent="0.3">
      <c r="A23" s="114"/>
      <c r="B23" s="153"/>
      <c r="C23" s="153"/>
      <c r="D23" s="154" t="s">
        <v>19</v>
      </c>
      <c r="E23" s="155">
        <f>SUM(E9:E22)</f>
        <v>0</v>
      </c>
      <c r="F23" s="155"/>
      <c r="G23" s="155">
        <f>SUM(G9:G22)</f>
        <v>0</v>
      </c>
      <c r="H23" s="155"/>
      <c r="I23" s="155">
        <f>E23-G23</f>
        <v>0</v>
      </c>
      <c r="J23" s="123"/>
    </row>
    <row r="24" spans="1:10" s="117" customFormat="1" ht="12.75" customHeight="1" thickTop="1" x14ac:dyDescent="0.25"/>
    <row r="25" spans="1:10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
0002
&amp;A
&amp;D
</oddHeader>
    <oddFooter>&amp;LAcct Codes 0017-335-0002
Reversion 6/30/2028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B498-1FCC-470B-9F57-0E7CE314C9A3}">
  <sheetPr>
    <tabColor indexed="30"/>
  </sheetPr>
  <dimension ref="A1:H27"/>
  <sheetViews>
    <sheetView zoomScaleNormal="100" workbookViewId="0">
      <selection activeCell="H3" sqref="H3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19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#9448.00'!B1</f>
        <v>DAS TH Residence Roof, Porch, &amp; South Garden Wall Repairs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#9448.00'!B2</f>
        <v>Project # 9448.00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#9448.00'!B3</f>
        <v>Program code 944800</v>
      </c>
      <c r="B3" s="5"/>
      <c r="C3" s="5"/>
      <c r="D3" s="5"/>
      <c r="E3" s="8" t="str">
        <f>'RECAP #9448.00'!E3</f>
        <v>Major Program 4D04</v>
      </c>
      <c r="F3" s="5"/>
      <c r="G3" s="4"/>
      <c r="H3" s="25"/>
    </row>
    <row r="4" spans="1:8" ht="15.75" x14ac:dyDescent="0.25">
      <c r="A4" s="47" t="s">
        <v>25</v>
      </c>
      <c r="B4" s="48"/>
      <c r="C4" s="48"/>
      <c r="D4" s="48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49" t="s">
        <v>26</v>
      </c>
      <c r="F5" s="5"/>
      <c r="G5" s="35"/>
      <c r="H5" s="36"/>
    </row>
    <row r="6" spans="1:8" ht="15.75" x14ac:dyDescent="0.25">
      <c r="A6" s="31" t="s">
        <v>73</v>
      </c>
      <c r="B6" s="11"/>
      <c r="C6" s="11"/>
      <c r="D6" s="11"/>
      <c r="E6" s="8" t="s">
        <v>69</v>
      </c>
      <c r="F6" s="32"/>
      <c r="G6" s="35"/>
      <c r="H6" s="36"/>
    </row>
    <row r="7" spans="1:8" ht="15.75" x14ac:dyDescent="0.25">
      <c r="A7" s="11" t="str">
        <f>'RECAP #9448.00'!B6</f>
        <v>Project Manager - James T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46" t="s">
        <v>22</v>
      </c>
      <c r="D8" s="46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17" customFormat="1" ht="12.75" customHeight="1" x14ac:dyDescent="0.25">
      <c r="A9" s="126"/>
      <c r="B9" s="113"/>
      <c r="C9" s="114"/>
      <c r="D9" s="114"/>
      <c r="E9" s="112"/>
      <c r="F9" s="115"/>
      <c r="G9" s="116"/>
      <c r="H9" s="116">
        <f>G9</f>
        <v>0</v>
      </c>
    </row>
    <row r="10" spans="1:8" s="117" customFormat="1" ht="12.75" customHeight="1" x14ac:dyDescent="0.25">
      <c r="A10" s="118"/>
      <c r="B10" s="113"/>
      <c r="C10" s="152"/>
      <c r="D10" s="152"/>
      <c r="E10" s="119"/>
      <c r="F10" s="151"/>
      <c r="G10" s="116"/>
      <c r="H10" s="116">
        <f>H9+G10</f>
        <v>0</v>
      </c>
    </row>
    <row r="11" spans="1:8" s="117" customFormat="1" ht="12.75" customHeight="1" x14ac:dyDescent="0.25">
      <c r="A11" s="118"/>
      <c r="B11" s="113"/>
      <c r="C11" s="113"/>
      <c r="D11" s="113"/>
      <c r="E11" s="119"/>
      <c r="F11" s="151"/>
      <c r="G11" s="116"/>
      <c r="H11" s="116">
        <f t="shared" ref="H11:H20" si="0">H10+G11</f>
        <v>0</v>
      </c>
    </row>
    <row r="12" spans="1:8" s="117" customFormat="1" ht="12.75" customHeight="1" x14ac:dyDescent="0.25">
      <c r="A12" s="118" t="s">
        <v>1</v>
      </c>
      <c r="B12" s="113" t="s">
        <v>1</v>
      </c>
      <c r="C12" s="113"/>
      <c r="D12" s="113"/>
      <c r="E12" s="119" t="s">
        <v>1</v>
      </c>
      <c r="F12" s="151"/>
      <c r="G12" s="116"/>
      <c r="H12" s="116">
        <f t="shared" si="0"/>
        <v>0</v>
      </c>
    </row>
    <row r="13" spans="1:8" s="117" customFormat="1" ht="12.75" customHeight="1" x14ac:dyDescent="0.25">
      <c r="A13" s="118" t="s">
        <v>1</v>
      </c>
      <c r="B13" s="113" t="s">
        <v>1</v>
      </c>
      <c r="C13" s="113"/>
      <c r="D13" s="113"/>
      <c r="E13" s="119" t="s">
        <v>1</v>
      </c>
      <c r="F13" s="151"/>
      <c r="G13" s="116"/>
      <c r="H13" s="116">
        <f t="shared" si="0"/>
        <v>0</v>
      </c>
    </row>
    <row r="14" spans="1:8" s="117" customFormat="1" ht="12.75" customHeight="1" x14ac:dyDescent="0.25">
      <c r="A14" s="118"/>
      <c r="B14" s="113"/>
      <c r="C14" s="113"/>
      <c r="D14" s="113"/>
      <c r="E14" s="119"/>
      <c r="F14" s="151"/>
      <c r="G14" s="116"/>
      <c r="H14" s="116">
        <f t="shared" si="0"/>
        <v>0</v>
      </c>
    </row>
    <row r="15" spans="1:8" s="117" customFormat="1" ht="12.75" customHeight="1" x14ac:dyDescent="0.25">
      <c r="A15" s="118"/>
      <c r="B15" s="113"/>
      <c r="C15" s="113"/>
      <c r="D15" s="113"/>
      <c r="E15" s="164"/>
      <c r="F15" s="151"/>
      <c r="G15" s="116"/>
      <c r="H15" s="116">
        <f t="shared" si="0"/>
        <v>0</v>
      </c>
    </row>
    <row r="16" spans="1:8" s="117" customFormat="1" ht="12.75" customHeight="1" x14ac:dyDescent="0.25">
      <c r="A16" s="118"/>
      <c r="B16" s="113"/>
      <c r="C16" s="113"/>
      <c r="D16" s="113"/>
      <c r="E16" s="119"/>
      <c r="F16" s="151"/>
      <c r="G16" s="116"/>
      <c r="H16" s="116">
        <f t="shared" si="0"/>
        <v>0</v>
      </c>
    </row>
    <row r="17" spans="1:8" s="117" customFormat="1" ht="12.75" customHeight="1" x14ac:dyDescent="0.25">
      <c r="A17" s="114"/>
      <c r="B17" s="113"/>
      <c r="C17" s="113"/>
      <c r="D17" s="113"/>
      <c r="E17" s="119"/>
      <c r="F17" s="151"/>
      <c r="G17" s="116"/>
      <c r="H17" s="116">
        <f t="shared" si="0"/>
        <v>0</v>
      </c>
    </row>
    <row r="18" spans="1:8" s="117" customFormat="1" ht="12.75" customHeight="1" x14ac:dyDescent="0.25">
      <c r="A18" s="114"/>
      <c r="B18" s="113"/>
      <c r="C18" s="113"/>
      <c r="D18" s="113"/>
      <c r="E18" s="119"/>
      <c r="F18" s="151"/>
      <c r="G18" s="116"/>
      <c r="H18" s="116">
        <f t="shared" si="0"/>
        <v>0</v>
      </c>
    </row>
    <row r="19" spans="1:8" s="117" customFormat="1" ht="12.75" customHeight="1" x14ac:dyDescent="0.25">
      <c r="A19" s="114"/>
      <c r="B19" s="113"/>
      <c r="C19" s="113"/>
      <c r="D19" s="113"/>
      <c r="E19" s="119"/>
      <c r="F19" s="151"/>
      <c r="G19" s="116"/>
      <c r="H19" s="116">
        <f t="shared" si="0"/>
        <v>0</v>
      </c>
    </row>
    <row r="20" spans="1:8" s="117" customFormat="1" ht="12.75" customHeight="1" x14ac:dyDescent="0.25">
      <c r="A20" s="114"/>
      <c r="B20" s="113"/>
      <c r="C20" s="113"/>
      <c r="D20" s="113"/>
      <c r="E20" s="119"/>
      <c r="F20" s="151"/>
      <c r="G20" s="116"/>
      <c r="H20" s="116">
        <f t="shared" si="0"/>
        <v>0</v>
      </c>
    </row>
    <row r="21" spans="1:8" s="117" customFormat="1" ht="12.75" customHeight="1" x14ac:dyDescent="0.25">
      <c r="A21" s="114"/>
      <c r="B21" s="152"/>
      <c r="C21" s="152"/>
      <c r="D21" s="152"/>
      <c r="E21" s="119"/>
      <c r="F21" s="116"/>
      <c r="G21" s="119"/>
      <c r="H21" s="116"/>
    </row>
    <row r="22" spans="1:8" s="117" customFormat="1" ht="12.75" customHeight="1" thickBot="1" x14ac:dyDescent="0.3">
      <c r="A22" s="165"/>
      <c r="B22" s="156"/>
      <c r="C22" s="156"/>
      <c r="D22" s="156"/>
      <c r="E22" s="166" t="s">
        <v>19</v>
      </c>
      <c r="F22" s="167"/>
      <c r="G22" s="155">
        <f>SUM(G9:G21)</f>
        <v>0</v>
      </c>
      <c r="H22" s="167"/>
    </row>
    <row r="23" spans="1:8" s="117" customFormat="1" ht="12.75" customHeight="1" thickTop="1" x14ac:dyDescent="0.25"/>
    <row r="24" spans="1:8" s="117" customFormat="1" ht="12.75" customHeight="1" x14ac:dyDescent="0.25"/>
    <row r="25" spans="1:8" s="117" customFormat="1" ht="12.75" customHeight="1" x14ac:dyDescent="0.25"/>
    <row r="26" spans="1:8" s="117" customFormat="1" ht="12.75" customHeight="1" x14ac:dyDescent="0.25"/>
    <row r="27" spans="1:8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 
0002
&amp;A
&amp;D
</oddHeader>
    <oddFooter>&amp;LAcct Codes 0017-335-0002
Reversion 6/30/2028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56C-124A-4848-BC8E-AB4FAF0625C0}">
  <sheetPr>
    <tabColor indexed="30"/>
  </sheetPr>
  <dimension ref="A1:G15"/>
  <sheetViews>
    <sheetView zoomScaleNormal="100" workbookViewId="0">
      <selection activeCell="E5" sqref="E5"/>
    </sheetView>
  </sheetViews>
  <sheetFormatPr defaultColWidth="11.42578125" defaultRowHeight="15" customHeight="1" x14ac:dyDescent="0.25"/>
  <cols>
    <col min="1" max="1" width="3.5703125" customWidth="1"/>
    <col min="2" max="2" width="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58</v>
      </c>
      <c r="C1" s="3"/>
      <c r="D1" s="4"/>
      <c r="E1" s="4"/>
      <c r="F1" s="4"/>
      <c r="G1" s="4"/>
    </row>
    <row r="2" spans="1:7" ht="15.75" x14ac:dyDescent="0.25">
      <c r="A2" s="1"/>
      <c r="B2" s="6" t="s">
        <v>59</v>
      </c>
      <c r="C2" s="5"/>
      <c r="D2" s="4"/>
      <c r="E2" s="4"/>
      <c r="F2" s="4"/>
      <c r="G2" s="4"/>
    </row>
    <row r="3" spans="1:7" ht="15.75" x14ac:dyDescent="0.25">
      <c r="A3" s="1"/>
      <c r="B3" s="7" t="s">
        <v>60</v>
      </c>
      <c r="C3" s="5"/>
      <c r="D3" s="4"/>
      <c r="E3" s="8" t="s">
        <v>61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71</v>
      </c>
      <c r="C5" s="5"/>
      <c r="D5" s="4"/>
      <c r="E5" s="13" t="s">
        <v>81</v>
      </c>
      <c r="F5" s="4"/>
      <c r="G5" s="4"/>
    </row>
    <row r="6" spans="1:7" ht="15.75" x14ac:dyDescent="0.25">
      <c r="A6" s="1"/>
      <c r="B6" s="11" t="s">
        <v>62</v>
      </c>
      <c r="C6" s="12"/>
      <c r="D6" s="13" t="s">
        <v>1</v>
      </c>
      <c r="E6" s="4"/>
      <c r="F6" s="4"/>
      <c r="G6" s="4"/>
    </row>
    <row r="7" spans="1:7" ht="26.8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v>0</v>
      </c>
      <c r="D8" s="20"/>
      <c r="E8" s="20"/>
      <c r="F8" s="20"/>
      <c r="G8" s="21"/>
    </row>
    <row r="9" spans="1:7" s="117" customFormat="1" ht="12.75" customHeight="1" x14ac:dyDescent="0.25">
      <c r="A9" s="145"/>
      <c r="B9" s="146"/>
      <c r="C9" s="147"/>
      <c r="D9" s="148"/>
      <c r="E9" s="148"/>
      <c r="F9" s="148"/>
      <c r="G9" s="149"/>
    </row>
    <row r="10" spans="1:7" s="117" customFormat="1" ht="12.75" customHeight="1" x14ac:dyDescent="0.25">
      <c r="A10" s="145"/>
      <c r="B10" s="146" t="s">
        <v>63</v>
      </c>
      <c r="C10" s="147"/>
      <c r="D10" s="150">
        <f>'#XXXX.XX Vendor A'!D23</f>
        <v>0</v>
      </c>
      <c r="E10" s="150">
        <f>'#XXXX.XX Vendor A'!F23</f>
        <v>0</v>
      </c>
      <c r="F10" s="150">
        <f>'#XXXX.XX Vendor A'!H23</f>
        <v>0</v>
      </c>
      <c r="G10" s="149"/>
    </row>
    <row r="11" spans="1:7" s="117" customFormat="1" ht="12.75" customHeight="1" x14ac:dyDescent="0.25">
      <c r="A11" s="145"/>
      <c r="B11" s="146" t="s">
        <v>8</v>
      </c>
      <c r="C11" s="147"/>
      <c r="D11" s="150">
        <f>'#XXXX.XX PM TIME'!E23</f>
        <v>0</v>
      </c>
      <c r="E11" s="150">
        <f>'#XXXX.XX PM TIME'!G23</f>
        <v>0</v>
      </c>
      <c r="F11" s="150">
        <f>'#XXXX.XX PM TIME'!I23</f>
        <v>0</v>
      </c>
      <c r="G11" s="149"/>
    </row>
    <row r="12" spans="1:7" s="117" customFormat="1" ht="12.75" customHeight="1" x14ac:dyDescent="0.25">
      <c r="A12" s="145"/>
      <c r="B12" s="146" t="s">
        <v>9</v>
      </c>
      <c r="C12" s="148"/>
      <c r="D12" s="151">
        <f>'#XXXX.XX Misc'!G22</f>
        <v>0</v>
      </c>
      <c r="E12" s="151">
        <f>'#XXXX.XX Misc'!H22</f>
        <v>0</v>
      </c>
      <c r="F12" s="150">
        <f>D12-E12</f>
        <v>0</v>
      </c>
      <c r="G12" s="149"/>
    </row>
    <row r="13" spans="1:7" s="117" customFormat="1" ht="12.75" customHeight="1" x14ac:dyDescent="0.25">
      <c r="A13" s="145"/>
      <c r="B13" s="146"/>
      <c r="C13" s="148"/>
      <c r="D13" s="151"/>
      <c r="E13" s="151"/>
      <c r="F13" s="150"/>
      <c r="G13" s="149"/>
    </row>
    <row r="14" spans="1:7" ht="24" customHeight="1" thickBot="1" x14ac:dyDescent="0.3">
      <c r="A14" s="22"/>
      <c r="B14" s="23" t="s">
        <v>10</v>
      </c>
      <c r="C14" s="24">
        <f>SUM(C8:C13)</f>
        <v>0</v>
      </c>
      <c r="D14" s="24">
        <f>SUM(D8:D13)</f>
        <v>0</v>
      </c>
      <c r="E14" s="24">
        <f>SUM(E8:E13)</f>
        <v>0</v>
      </c>
      <c r="F14" s="24">
        <f>SUM(D14-E14)</f>
        <v>0</v>
      </c>
      <c r="G14" s="24">
        <f>C8-D14</f>
        <v>0</v>
      </c>
    </row>
    <row r="15" spans="1:7" ht="15" customHeight="1" thickTop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
0002
&amp;A
&amp;D
</oddHeader>
    <oddFooter>&amp;LAcct Codes 0017-335-0002
Reversion 6/30/2028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BB5-BD50-4C84-A96F-6CF2FA7ADA46}">
  <sheetPr>
    <tabColor rgb="FF0070C0"/>
  </sheetPr>
  <dimension ref="A1:I31"/>
  <sheetViews>
    <sheetView zoomScaleNormal="100" workbookViewId="0">
      <selection activeCell="H3" sqref="H3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0.5703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#XXXX.XX'!B2</f>
        <v>Project # xxxx.xx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5"/>
      <c r="G3" s="25"/>
      <c r="H3" s="26"/>
      <c r="I3" s="26"/>
    </row>
    <row r="4" spans="1:9" ht="15.75" x14ac:dyDescent="0.25">
      <c r="A4" s="27" t="s">
        <v>64</v>
      </c>
      <c r="B4" s="28"/>
      <c r="C4" s="29"/>
      <c r="D4" s="30" t="s">
        <v>65</v>
      </c>
      <c r="E4" s="25"/>
      <c r="F4" s="25"/>
      <c r="G4" s="25"/>
      <c r="H4" s="26"/>
      <c r="I4" s="26"/>
    </row>
    <row r="5" spans="1:9" ht="15.75" x14ac:dyDescent="0.25">
      <c r="A5" s="31" t="s">
        <v>72</v>
      </c>
      <c r="B5" s="32"/>
      <c r="C5" s="33"/>
      <c r="D5" s="34"/>
      <c r="E5" s="35"/>
      <c r="F5" s="36"/>
      <c r="G5" s="36"/>
      <c r="H5" s="32"/>
      <c r="I5" s="26"/>
    </row>
    <row r="6" spans="1:9" ht="15.75" x14ac:dyDescent="0.25">
      <c r="A6" s="11" t="str">
        <f>'RECAP #XXXX.XX'!B6</f>
        <v>Project Manager - xxxxxxxxxxxxxxxxxxx</v>
      </c>
      <c r="B6" s="11"/>
      <c r="C6" s="37"/>
      <c r="D6" s="38" t="s">
        <v>66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/>
    </row>
    <row r="9" spans="1:9" s="117" customFormat="1" ht="12.75" customHeight="1" x14ac:dyDescent="0.25">
      <c r="A9" s="114"/>
      <c r="B9" s="113"/>
      <c r="C9" s="120"/>
      <c r="D9" s="158"/>
      <c r="E9" s="121">
        <f>D9</f>
        <v>0</v>
      </c>
      <c r="F9" s="122"/>
      <c r="G9" s="122"/>
      <c r="H9" s="122">
        <f>E9</f>
        <v>0</v>
      </c>
      <c r="I9" s="123"/>
    </row>
    <row r="10" spans="1:9" s="117" customFormat="1" ht="12.75" customHeight="1" x14ac:dyDescent="0.25">
      <c r="A10" s="114"/>
      <c r="B10" s="124"/>
      <c r="C10" s="120"/>
      <c r="D10" s="121"/>
      <c r="E10" s="121">
        <f t="shared" ref="E10:E21" si="0">E9+D10</f>
        <v>0</v>
      </c>
      <c r="F10" s="125"/>
      <c r="G10" s="122">
        <f t="shared" ref="G10:G21" si="1">G9+F10</f>
        <v>0</v>
      </c>
      <c r="H10" s="122">
        <f t="shared" ref="H10:H21" si="2">H9-F10+D10</f>
        <v>0</v>
      </c>
      <c r="I10" s="123"/>
    </row>
    <row r="11" spans="1:9" s="117" customFormat="1" ht="12.75" customHeight="1" x14ac:dyDescent="0.25">
      <c r="A11" s="114"/>
      <c r="B11" s="113"/>
      <c r="C11" s="120"/>
      <c r="D11" s="121"/>
      <c r="E11" s="121">
        <f t="shared" si="0"/>
        <v>0</v>
      </c>
      <c r="F11" s="125"/>
      <c r="G11" s="122">
        <f t="shared" si="1"/>
        <v>0</v>
      </c>
      <c r="H11" s="122">
        <f t="shared" si="2"/>
        <v>0</v>
      </c>
      <c r="I11" s="123"/>
    </row>
    <row r="12" spans="1:9" s="117" customFormat="1" ht="12.75" customHeight="1" x14ac:dyDescent="0.25">
      <c r="A12" s="114"/>
      <c r="B12" s="113"/>
      <c r="C12" s="120"/>
      <c r="D12" s="121"/>
      <c r="E12" s="121">
        <f t="shared" si="0"/>
        <v>0</v>
      </c>
      <c r="F12" s="125"/>
      <c r="G12" s="122">
        <f t="shared" si="1"/>
        <v>0</v>
      </c>
      <c r="H12" s="122">
        <f t="shared" si="2"/>
        <v>0</v>
      </c>
      <c r="I12" s="123"/>
    </row>
    <row r="13" spans="1:9" s="117" customFormat="1" ht="12.75" customHeight="1" x14ac:dyDescent="0.25">
      <c r="A13" s="114"/>
      <c r="B13" s="113"/>
      <c r="C13" s="120"/>
      <c r="D13" s="121"/>
      <c r="E13" s="121">
        <f t="shared" si="0"/>
        <v>0</v>
      </c>
      <c r="F13" s="125"/>
      <c r="G13" s="122">
        <f t="shared" si="1"/>
        <v>0</v>
      </c>
      <c r="H13" s="122">
        <f t="shared" si="2"/>
        <v>0</v>
      </c>
      <c r="I13" s="123"/>
    </row>
    <row r="14" spans="1:9" s="117" customFormat="1" ht="12.75" customHeight="1" x14ac:dyDescent="0.25">
      <c r="A14" s="114"/>
      <c r="B14" s="113"/>
      <c r="C14" s="120"/>
      <c r="D14" s="121"/>
      <c r="E14" s="121">
        <f t="shared" si="0"/>
        <v>0</v>
      </c>
      <c r="F14" s="122"/>
      <c r="G14" s="122">
        <f t="shared" si="1"/>
        <v>0</v>
      </c>
      <c r="H14" s="122">
        <f t="shared" si="2"/>
        <v>0</v>
      </c>
      <c r="I14" s="123"/>
    </row>
    <row r="15" spans="1:9" s="117" customFormat="1" ht="12.75" customHeight="1" x14ac:dyDescent="0.25">
      <c r="A15" s="114"/>
      <c r="B15" s="113"/>
      <c r="C15" s="120"/>
      <c r="D15" s="121"/>
      <c r="E15" s="121">
        <f t="shared" si="0"/>
        <v>0</v>
      </c>
      <c r="F15" s="125"/>
      <c r="G15" s="122">
        <f t="shared" si="1"/>
        <v>0</v>
      </c>
      <c r="H15" s="122">
        <f t="shared" si="2"/>
        <v>0</v>
      </c>
      <c r="I15" s="123"/>
    </row>
    <row r="16" spans="1:9" s="117" customFormat="1" ht="12.75" customHeight="1" x14ac:dyDescent="0.25">
      <c r="A16" s="114"/>
      <c r="B16" s="113"/>
      <c r="C16" s="120"/>
      <c r="D16" s="121"/>
      <c r="E16" s="121">
        <f t="shared" si="0"/>
        <v>0</v>
      </c>
      <c r="F16" s="125"/>
      <c r="G16" s="122">
        <f t="shared" si="1"/>
        <v>0</v>
      </c>
      <c r="H16" s="122">
        <f t="shared" si="2"/>
        <v>0</v>
      </c>
      <c r="I16" s="123"/>
    </row>
    <row r="17" spans="1:9" s="117" customFormat="1" ht="12.75" customHeight="1" x14ac:dyDescent="0.25">
      <c r="A17" s="114"/>
      <c r="B17" s="113"/>
      <c r="C17" s="120"/>
      <c r="D17" s="121"/>
      <c r="E17" s="121">
        <f t="shared" si="0"/>
        <v>0</v>
      </c>
      <c r="F17" s="125"/>
      <c r="G17" s="122">
        <f t="shared" si="1"/>
        <v>0</v>
      </c>
      <c r="H17" s="122">
        <f t="shared" si="2"/>
        <v>0</v>
      </c>
      <c r="I17" s="123"/>
    </row>
    <row r="18" spans="1:9" s="117" customFormat="1" ht="12.75" customHeight="1" x14ac:dyDescent="0.25">
      <c r="A18" s="114"/>
      <c r="B18" s="113"/>
      <c r="C18" s="120"/>
      <c r="D18" s="121"/>
      <c r="E18" s="121">
        <f t="shared" si="0"/>
        <v>0</v>
      </c>
      <c r="F18" s="125"/>
      <c r="G18" s="122">
        <f t="shared" si="1"/>
        <v>0</v>
      </c>
      <c r="H18" s="122">
        <f t="shared" si="2"/>
        <v>0</v>
      </c>
      <c r="I18" s="123"/>
    </row>
    <row r="19" spans="1:9" s="117" customFormat="1" ht="12.75" customHeight="1" x14ac:dyDescent="0.25">
      <c r="A19" s="114"/>
      <c r="B19" s="113"/>
      <c r="C19" s="120"/>
      <c r="D19" s="121"/>
      <c r="E19" s="121">
        <f t="shared" si="0"/>
        <v>0</v>
      </c>
      <c r="F19" s="122"/>
      <c r="G19" s="122">
        <f t="shared" si="1"/>
        <v>0</v>
      </c>
      <c r="H19" s="122">
        <f t="shared" si="2"/>
        <v>0</v>
      </c>
      <c r="I19" s="123"/>
    </row>
    <row r="20" spans="1:9" s="117" customFormat="1" ht="12.75" customHeight="1" x14ac:dyDescent="0.25">
      <c r="A20" s="114"/>
      <c r="B20" s="113"/>
      <c r="C20" s="120"/>
      <c r="D20" s="121"/>
      <c r="E20" s="121">
        <f t="shared" si="0"/>
        <v>0</v>
      </c>
      <c r="F20" s="122"/>
      <c r="G20" s="122">
        <f t="shared" si="1"/>
        <v>0</v>
      </c>
      <c r="H20" s="122">
        <f t="shared" si="2"/>
        <v>0</v>
      </c>
      <c r="I20" s="123"/>
    </row>
    <row r="21" spans="1:9" s="117" customFormat="1" ht="12.75" customHeight="1" x14ac:dyDescent="0.25">
      <c r="A21" s="114"/>
      <c r="B21" s="113"/>
      <c r="C21" s="126"/>
      <c r="D21" s="121"/>
      <c r="E21" s="121">
        <f t="shared" si="0"/>
        <v>0</v>
      </c>
      <c r="F21" s="122"/>
      <c r="G21" s="122">
        <f t="shared" si="1"/>
        <v>0</v>
      </c>
      <c r="H21" s="122">
        <f t="shared" si="2"/>
        <v>0</v>
      </c>
      <c r="I21" s="123"/>
    </row>
    <row r="22" spans="1:9" s="117" customFormat="1" ht="12.75" customHeight="1" x14ac:dyDescent="0.25">
      <c r="A22" s="114"/>
      <c r="B22" s="120"/>
      <c r="C22" s="152"/>
      <c r="D22" s="122"/>
      <c r="E22" s="122"/>
      <c r="F22" s="122"/>
      <c r="G22" s="122"/>
      <c r="H22" s="122"/>
      <c r="I22" s="123"/>
    </row>
    <row r="23" spans="1:9" s="117" customFormat="1" ht="12.75" customHeight="1" thickBot="1" x14ac:dyDescent="0.3">
      <c r="A23" s="114"/>
      <c r="B23" s="153"/>
      <c r="C23" s="154" t="s">
        <v>19</v>
      </c>
      <c r="D23" s="155">
        <f>SUM(D9:D22)</f>
        <v>0</v>
      </c>
      <c r="E23" s="155"/>
      <c r="F23" s="155">
        <f>SUM(F9:F22)</f>
        <v>0</v>
      </c>
      <c r="G23" s="155"/>
      <c r="H23" s="155">
        <f>D23-F23</f>
        <v>0</v>
      </c>
      <c r="I23" s="123"/>
    </row>
    <row r="24" spans="1:9" s="117" customFormat="1" ht="12.75" customHeight="1" thickTop="1" x14ac:dyDescent="0.25">
      <c r="A24" s="114"/>
      <c r="B24" s="120"/>
      <c r="C24" s="152"/>
      <c r="D24" s="122"/>
      <c r="E24" s="122"/>
      <c r="F24" s="122"/>
      <c r="G24" s="122"/>
      <c r="H24" s="122"/>
      <c r="I24" s="123"/>
    </row>
    <row r="25" spans="1:9" s="117" customFormat="1" ht="12.75" customHeight="1" x14ac:dyDescent="0.25">
      <c r="A25" s="114"/>
      <c r="B25" s="120"/>
      <c r="C25" s="152"/>
      <c r="D25" s="122"/>
      <c r="E25" s="122"/>
      <c r="F25" s="122"/>
      <c r="G25" s="122"/>
      <c r="H25" s="122"/>
      <c r="I25" s="123"/>
    </row>
    <row r="26" spans="1:9" s="117" customFormat="1" ht="12.75" customHeight="1" x14ac:dyDescent="0.25">
      <c r="A26" s="114"/>
      <c r="B26" s="120"/>
      <c r="C26" s="159" t="s">
        <v>67</v>
      </c>
      <c r="D26" s="160">
        <v>0</v>
      </c>
      <c r="E26" s="160"/>
      <c r="F26" s="160"/>
      <c r="G26" s="160"/>
      <c r="H26" s="160">
        <f>D26-F26</f>
        <v>0</v>
      </c>
      <c r="I26" s="123"/>
    </row>
    <row r="27" spans="1:9" s="117" customFormat="1" ht="12.75" customHeight="1" x14ac:dyDescent="0.25">
      <c r="A27" s="114"/>
      <c r="B27" s="120"/>
      <c r="C27" s="159" t="s">
        <v>68</v>
      </c>
      <c r="D27" s="160">
        <v>0</v>
      </c>
      <c r="E27" s="160"/>
      <c r="F27" s="160"/>
      <c r="G27" s="160"/>
      <c r="H27" s="160">
        <f>D27-F27</f>
        <v>0</v>
      </c>
      <c r="I27" s="123"/>
    </row>
    <row r="28" spans="1:9" s="117" customFormat="1" ht="12.75" customHeight="1" thickBot="1" x14ac:dyDescent="0.3">
      <c r="A28" s="114"/>
      <c r="B28" s="120"/>
      <c r="C28" s="161" t="s">
        <v>57</v>
      </c>
      <c r="D28" s="162">
        <f>SUM(D26:D27)</f>
        <v>0</v>
      </c>
      <c r="E28" s="163"/>
      <c r="F28" s="162">
        <f>SUM(F26:F27)</f>
        <v>0</v>
      </c>
      <c r="G28" s="163"/>
      <c r="H28" s="162">
        <f>SUM(H26:H27)</f>
        <v>0</v>
      </c>
      <c r="I28" s="123"/>
    </row>
    <row r="29" spans="1:9" s="117" customFormat="1" ht="12.75" customHeight="1" thickTop="1" x14ac:dyDescent="0.25"/>
    <row r="30" spans="1:9" s="117" customFormat="1" ht="12.75" customHeight="1" x14ac:dyDescent="0.25"/>
    <row r="31" spans="1:9" s="117" customFormat="1" ht="12.75" customHeight="1" x14ac:dyDescent="0.25"/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 
0002
&amp;A
&amp;D
</oddHeader>
    <oddFooter>&amp;LAcct Codes 0017-335-0002
Reversion 6/30/2028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7F4E-75F2-499E-94B5-CAA6E023D49F}">
  <sheetPr>
    <tabColor indexed="30"/>
  </sheetPr>
  <dimension ref="A1:J25"/>
  <sheetViews>
    <sheetView zoomScaleNormal="100" workbookViewId="0">
      <selection activeCell="H3" sqref="H3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25" bestFit="1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0.5703125" bestFit="1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72</v>
      </c>
      <c r="B6" s="11"/>
      <c r="C6" s="11"/>
      <c r="D6" s="37"/>
      <c r="E6" s="34" t="s">
        <v>21</v>
      </c>
      <c r="F6" s="39"/>
      <c r="G6" s="40"/>
      <c r="H6" s="36"/>
      <c r="I6" s="32"/>
      <c r="J6" s="26"/>
    </row>
    <row r="7" spans="1:10" ht="15.75" x14ac:dyDescent="0.25">
      <c r="A7" s="11" t="str">
        <f>'RECAP #XXXX.XX'!B6</f>
        <v>Project Manager - xxxxxxxxxxxxxxxxxxx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46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17" customFormat="1" ht="12.75" customHeight="1" x14ac:dyDescent="0.25">
      <c r="A9" s="118"/>
      <c r="B9" s="113"/>
      <c r="C9" s="113"/>
      <c r="D9" s="152" t="s">
        <v>24</v>
      </c>
      <c r="E9" s="158"/>
      <c r="F9" s="121">
        <f>E9</f>
        <v>0</v>
      </c>
      <c r="G9" s="122"/>
      <c r="H9" s="122"/>
      <c r="I9" s="122">
        <f>F9</f>
        <v>0</v>
      </c>
      <c r="J9" s="123"/>
    </row>
    <row r="10" spans="1:10" s="117" customFormat="1" ht="12.75" customHeight="1" x14ac:dyDescent="0.25">
      <c r="A10" s="157"/>
      <c r="B10" s="124"/>
      <c r="C10" s="124"/>
      <c r="D10" s="152"/>
      <c r="E10" s="121"/>
      <c r="F10" s="121">
        <f t="shared" ref="F10:F21" si="0">F9+E10</f>
        <v>0</v>
      </c>
      <c r="G10" s="125"/>
      <c r="H10" s="122">
        <f t="shared" ref="H10:H21" si="1">H9+G10</f>
        <v>0</v>
      </c>
      <c r="I10" s="122">
        <f t="shared" ref="I10:I21" si="2">I9-G10+E10</f>
        <v>0</v>
      </c>
      <c r="J10" s="123"/>
    </row>
    <row r="11" spans="1:10" s="117" customFormat="1" ht="12.75" customHeight="1" x14ac:dyDescent="0.25">
      <c r="A11" s="118"/>
      <c r="B11" s="113"/>
      <c r="C11" s="113"/>
      <c r="D11" s="152"/>
      <c r="E11" s="121"/>
      <c r="F11" s="121">
        <f t="shared" si="0"/>
        <v>0</v>
      </c>
      <c r="G11" s="125"/>
      <c r="H11" s="122">
        <f t="shared" si="1"/>
        <v>0</v>
      </c>
      <c r="I11" s="122">
        <f t="shared" si="2"/>
        <v>0</v>
      </c>
      <c r="J11" s="123"/>
    </row>
    <row r="12" spans="1:10" s="117" customFormat="1" ht="12.75" customHeight="1" x14ac:dyDescent="0.25">
      <c r="A12" s="118"/>
      <c r="B12" s="113"/>
      <c r="C12" s="113"/>
      <c r="D12" s="152"/>
      <c r="E12" s="121"/>
      <c r="F12" s="121">
        <f t="shared" si="0"/>
        <v>0</v>
      </c>
      <c r="G12" s="125"/>
      <c r="H12" s="122">
        <f t="shared" si="1"/>
        <v>0</v>
      </c>
      <c r="I12" s="122">
        <f t="shared" si="2"/>
        <v>0</v>
      </c>
      <c r="J12" s="123"/>
    </row>
    <row r="13" spans="1:10" s="117" customFormat="1" ht="12.75" customHeight="1" x14ac:dyDescent="0.25">
      <c r="A13" s="118"/>
      <c r="B13" s="113"/>
      <c r="C13" s="113"/>
      <c r="D13" s="152"/>
      <c r="E13" s="121"/>
      <c r="F13" s="121">
        <f t="shared" si="0"/>
        <v>0</v>
      </c>
      <c r="G13" s="125"/>
      <c r="H13" s="122">
        <f t="shared" si="1"/>
        <v>0</v>
      </c>
      <c r="I13" s="122">
        <f t="shared" si="2"/>
        <v>0</v>
      </c>
      <c r="J13" s="123"/>
    </row>
    <row r="14" spans="1:10" s="117" customFormat="1" ht="12.75" customHeight="1" x14ac:dyDescent="0.25">
      <c r="A14" s="118"/>
      <c r="B14" s="113"/>
      <c r="C14" s="113"/>
      <c r="D14" s="152"/>
      <c r="E14" s="121"/>
      <c r="F14" s="121">
        <f t="shared" si="0"/>
        <v>0</v>
      </c>
      <c r="G14" s="122"/>
      <c r="H14" s="122">
        <f t="shared" si="1"/>
        <v>0</v>
      </c>
      <c r="I14" s="122">
        <f t="shared" si="2"/>
        <v>0</v>
      </c>
      <c r="J14" s="123"/>
    </row>
    <row r="15" spans="1:10" s="117" customFormat="1" ht="12.75" customHeight="1" x14ac:dyDescent="0.25">
      <c r="A15" s="118"/>
      <c r="B15" s="113"/>
      <c r="C15" s="113"/>
      <c r="D15" s="152"/>
      <c r="E15" s="121"/>
      <c r="F15" s="121">
        <f t="shared" si="0"/>
        <v>0</v>
      </c>
      <c r="G15" s="125"/>
      <c r="H15" s="122">
        <f t="shared" si="1"/>
        <v>0</v>
      </c>
      <c r="I15" s="122">
        <f t="shared" si="2"/>
        <v>0</v>
      </c>
      <c r="J15" s="123"/>
    </row>
    <row r="16" spans="1:10" s="117" customFormat="1" ht="12.75" customHeight="1" x14ac:dyDescent="0.25">
      <c r="A16" s="118"/>
      <c r="B16" s="113"/>
      <c r="C16" s="113"/>
      <c r="D16" s="152"/>
      <c r="E16" s="121"/>
      <c r="F16" s="121">
        <f t="shared" si="0"/>
        <v>0</v>
      </c>
      <c r="G16" s="125"/>
      <c r="H16" s="122">
        <f t="shared" si="1"/>
        <v>0</v>
      </c>
      <c r="I16" s="122">
        <f t="shared" si="2"/>
        <v>0</v>
      </c>
      <c r="J16" s="123"/>
    </row>
    <row r="17" spans="1:10" s="117" customFormat="1" ht="12.75" customHeight="1" x14ac:dyDescent="0.25">
      <c r="A17" s="118"/>
      <c r="B17" s="113"/>
      <c r="C17" s="113"/>
      <c r="D17" s="152"/>
      <c r="E17" s="121"/>
      <c r="F17" s="121">
        <f t="shared" si="0"/>
        <v>0</v>
      </c>
      <c r="G17" s="125"/>
      <c r="H17" s="122">
        <f t="shared" si="1"/>
        <v>0</v>
      </c>
      <c r="I17" s="122">
        <f t="shared" si="2"/>
        <v>0</v>
      </c>
      <c r="J17" s="123"/>
    </row>
    <row r="18" spans="1:10" s="117" customFormat="1" ht="12.75" customHeight="1" x14ac:dyDescent="0.25">
      <c r="A18" s="118"/>
      <c r="B18" s="113"/>
      <c r="C18" s="113"/>
      <c r="D18" s="152"/>
      <c r="E18" s="121"/>
      <c r="F18" s="121">
        <f t="shared" si="0"/>
        <v>0</v>
      </c>
      <c r="G18" s="125"/>
      <c r="H18" s="122">
        <f t="shared" si="1"/>
        <v>0</v>
      </c>
      <c r="I18" s="122">
        <f t="shared" si="2"/>
        <v>0</v>
      </c>
      <c r="J18" s="123"/>
    </row>
    <row r="19" spans="1:10" s="117" customFormat="1" ht="12.75" customHeight="1" x14ac:dyDescent="0.25">
      <c r="A19" s="118"/>
      <c r="B19" s="113"/>
      <c r="C19" s="113"/>
      <c r="D19" s="152"/>
      <c r="E19" s="121"/>
      <c r="F19" s="121">
        <f t="shared" si="0"/>
        <v>0</v>
      </c>
      <c r="G19" s="122"/>
      <c r="H19" s="122">
        <f t="shared" si="1"/>
        <v>0</v>
      </c>
      <c r="I19" s="122">
        <f t="shared" si="2"/>
        <v>0</v>
      </c>
      <c r="J19" s="123"/>
    </row>
    <row r="20" spans="1:10" s="117" customFormat="1" ht="12.75" customHeight="1" x14ac:dyDescent="0.25">
      <c r="A20" s="118"/>
      <c r="B20" s="113"/>
      <c r="C20" s="113"/>
      <c r="D20" s="152"/>
      <c r="E20" s="121"/>
      <c r="F20" s="121">
        <f t="shared" si="0"/>
        <v>0</v>
      </c>
      <c r="G20" s="122"/>
      <c r="H20" s="122">
        <f t="shared" si="1"/>
        <v>0</v>
      </c>
      <c r="I20" s="122">
        <f t="shared" si="2"/>
        <v>0</v>
      </c>
      <c r="J20" s="123"/>
    </row>
    <row r="21" spans="1:10" s="117" customFormat="1" ht="12.75" customHeight="1" x14ac:dyDescent="0.25">
      <c r="A21" s="118"/>
      <c r="B21" s="113"/>
      <c r="C21" s="113"/>
      <c r="D21" s="119"/>
      <c r="E21" s="121"/>
      <c r="F21" s="121">
        <f t="shared" si="0"/>
        <v>0</v>
      </c>
      <c r="G21" s="122"/>
      <c r="H21" s="122">
        <f t="shared" si="1"/>
        <v>0</v>
      </c>
      <c r="I21" s="122">
        <f t="shared" si="2"/>
        <v>0</v>
      </c>
      <c r="J21" s="123"/>
    </row>
    <row r="22" spans="1:10" s="117" customFormat="1" ht="12.75" customHeight="1" x14ac:dyDescent="0.25">
      <c r="A22" s="114"/>
      <c r="B22" s="120"/>
      <c r="C22" s="120"/>
      <c r="D22" s="152"/>
      <c r="E22" s="122"/>
      <c r="F22" s="122"/>
      <c r="G22" s="122"/>
      <c r="H22" s="122"/>
      <c r="I22" s="122"/>
      <c r="J22" s="123"/>
    </row>
    <row r="23" spans="1:10" s="117" customFormat="1" ht="12.75" customHeight="1" thickBot="1" x14ac:dyDescent="0.3">
      <c r="A23" s="114"/>
      <c r="B23" s="153"/>
      <c r="C23" s="153"/>
      <c r="D23" s="154" t="s">
        <v>19</v>
      </c>
      <c r="E23" s="155">
        <f>SUM(E9:E22)</f>
        <v>0</v>
      </c>
      <c r="F23" s="155"/>
      <c r="G23" s="155">
        <f>SUM(G9:G22)</f>
        <v>0</v>
      </c>
      <c r="H23" s="155"/>
      <c r="I23" s="155">
        <f>E23-G23</f>
        <v>0</v>
      </c>
      <c r="J23" s="123"/>
    </row>
    <row r="24" spans="1:10" s="117" customFormat="1" ht="12.75" customHeight="1" thickTop="1" x14ac:dyDescent="0.25"/>
    <row r="25" spans="1:10" s="117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Terrace Hill
0002
&amp;A
&amp;D
</oddHeader>
    <oddFooter>&amp;LAcct Codes 0017-335-0002
Reversion 6/30/2028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Language</vt:lpstr>
      <vt:lpstr>FINANCIAL</vt:lpstr>
      <vt:lpstr>RECAP #9448.00</vt:lpstr>
      <vt:lpstr>#9448.00 Vendor A </vt:lpstr>
      <vt:lpstr>#9448.00 PM TIME</vt:lpstr>
      <vt:lpstr>#9448.00 Misc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2026-08-03T17:08:51Z</cp:lastPrinted>
  <dcterms:created xsi:type="dcterms:W3CDTF">2015-06-05T18:17:20Z</dcterms:created>
  <dcterms:modified xsi:type="dcterms:W3CDTF">2026-08-03T17:18:18Z</dcterms:modified>
</cp:coreProperties>
</file>