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AAD6550E-9615-451D-8803-16AA46AED166}" xr6:coauthVersionLast="36" xr6:coauthVersionMax="36" xr10:uidLastSave="{00000000-0000-0000-0000-000000000000}"/>
  <bookViews>
    <workbookView xWindow="0" yWindow="0" windowWidth="28800" windowHeight="12105" xr2:uid="{486C9AB2-7C8E-4FE8-9C79-41C4209A3A30}"/>
  </bookViews>
  <sheets>
    <sheet name="Agency impact" sheetId="1" r:id="rId1"/>
  </sheets>
  <externalReferences>
    <externalReference r:id="rId2"/>
  </externalReferences>
  <definedNames>
    <definedName name="_xlnm.Print_Area" localSheetId="0">'Agency impact'!$A$1:$H$78</definedName>
    <definedName name="_xlnm.Print_Titles" localSheetId="0">'Agency impact'!$3:$3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D75" i="1"/>
  <c r="C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D50" i="1"/>
  <c r="C50" i="1"/>
  <c r="F50" i="1" s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G4" i="1"/>
  <c r="G5" i="1" s="1"/>
  <c r="G6" i="1" s="1"/>
  <c r="F4" i="1"/>
  <c r="H4" i="1" s="1"/>
  <c r="H5" i="1" l="1"/>
  <c r="G7" i="1"/>
  <c r="G8" i="1" s="1"/>
  <c r="H6" i="1"/>
  <c r="F75" i="1"/>
  <c r="F78" i="1" s="1"/>
  <c r="H8" i="1" l="1"/>
  <c r="G9" i="1"/>
  <c r="H7" i="1"/>
  <c r="G10" i="1" l="1"/>
  <c r="H9" i="1"/>
  <c r="G11" i="1" l="1"/>
  <c r="H10" i="1"/>
  <c r="G12" i="1" l="1"/>
  <c r="H11" i="1"/>
  <c r="G13" i="1" l="1"/>
  <c r="H12" i="1"/>
  <c r="G14" i="1" l="1"/>
  <c r="H13" i="1"/>
  <c r="G15" i="1" l="1"/>
  <c r="H14" i="1"/>
  <c r="G16" i="1" l="1"/>
  <c r="H15" i="1"/>
  <c r="H16" i="1" l="1"/>
  <c r="G17" i="1"/>
  <c r="G18" i="1" l="1"/>
  <c r="H17" i="1"/>
  <c r="G19" i="1" l="1"/>
  <c r="H18" i="1"/>
  <c r="H19" i="1" l="1"/>
  <c r="G20" i="1"/>
  <c r="G21" i="1" l="1"/>
  <c r="H20" i="1"/>
  <c r="G22" i="1" l="1"/>
  <c r="H21" i="1"/>
  <c r="G23" i="1" l="1"/>
  <c r="H22" i="1"/>
  <c r="G24" i="1" l="1"/>
  <c r="H23" i="1"/>
  <c r="H24" i="1" l="1"/>
  <c r="G25" i="1"/>
  <c r="G26" i="1" l="1"/>
  <c r="H25" i="1"/>
  <c r="G27" i="1" l="1"/>
  <c r="H26" i="1"/>
  <c r="H27" i="1" l="1"/>
  <c r="G28" i="1"/>
  <c r="G29" i="1" l="1"/>
  <c r="H28" i="1"/>
  <c r="G30" i="1" l="1"/>
  <c r="H29" i="1"/>
  <c r="G31" i="1" l="1"/>
  <c r="H30" i="1"/>
  <c r="G32" i="1" l="1"/>
  <c r="H31" i="1"/>
  <c r="H32" i="1" l="1"/>
  <c r="G33" i="1"/>
  <c r="G34" i="1" l="1"/>
  <c r="H33" i="1"/>
  <c r="G35" i="1" l="1"/>
  <c r="H34" i="1"/>
  <c r="H35" i="1" l="1"/>
  <c r="G36" i="1"/>
  <c r="G37" i="1" l="1"/>
  <c r="H36" i="1"/>
  <c r="G38" i="1" l="1"/>
  <c r="H37" i="1"/>
  <c r="H38" i="1" l="1"/>
  <c r="G39" i="1"/>
  <c r="G40" i="1" l="1"/>
  <c r="H39" i="1"/>
  <c r="H40" i="1" l="1"/>
  <c r="G41" i="1"/>
  <c r="G42" i="1" l="1"/>
  <c r="H41" i="1"/>
  <c r="G43" i="1" l="1"/>
  <c r="H42" i="1"/>
  <c r="H43" i="1" l="1"/>
  <c r="G44" i="1"/>
  <c r="G45" i="1" l="1"/>
  <c r="H44" i="1"/>
  <c r="G46" i="1" l="1"/>
  <c r="H45" i="1"/>
  <c r="H46" i="1" l="1"/>
  <c r="G47" i="1"/>
  <c r="G48" i="1" l="1"/>
  <c r="H47" i="1"/>
  <c r="H48" i="1" l="1"/>
  <c r="G49" i="1"/>
  <c r="G50" i="1" l="1"/>
  <c r="H49" i="1"/>
  <c r="G51" i="1" l="1"/>
  <c r="H50" i="1"/>
  <c r="G52" i="1" l="1"/>
  <c r="H51" i="1"/>
  <c r="G53" i="1" l="1"/>
  <c r="H52" i="1"/>
  <c r="G54" i="1" l="1"/>
  <c r="H53" i="1"/>
  <c r="G55" i="1" l="1"/>
  <c r="H54" i="1"/>
  <c r="G56" i="1" l="1"/>
  <c r="H55" i="1"/>
  <c r="H56" i="1" l="1"/>
  <c r="G57" i="1"/>
  <c r="G58" i="1" l="1"/>
  <c r="H57" i="1"/>
  <c r="H58" i="1" l="1"/>
  <c r="G59" i="1"/>
  <c r="G60" i="1" l="1"/>
  <c r="H59" i="1"/>
  <c r="G61" i="1" l="1"/>
  <c r="H60" i="1"/>
  <c r="H61" i="1" l="1"/>
  <c r="G62" i="1"/>
  <c r="G63" i="1" l="1"/>
  <c r="H62" i="1"/>
  <c r="G64" i="1" l="1"/>
  <c r="H63" i="1"/>
  <c r="H64" i="1" l="1"/>
  <c r="G65" i="1"/>
  <c r="G66" i="1" l="1"/>
  <c r="H65" i="1"/>
  <c r="H66" i="1" l="1"/>
  <c r="G67" i="1"/>
  <c r="G68" i="1" l="1"/>
  <c r="H67" i="1"/>
  <c r="G69" i="1" l="1"/>
  <c r="H68" i="1"/>
  <c r="H69" i="1" l="1"/>
  <c r="G70" i="1"/>
  <c r="G71" i="1" l="1"/>
  <c r="H70" i="1"/>
  <c r="G72" i="1" l="1"/>
  <c r="H71" i="1"/>
  <c r="H72" i="1" l="1"/>
  <c r="G73" i="1"/>
  <c r="G74" i="1" l="1"/>
  <c r="H74" i="1" s="1"/>
  <c r="H75" i="1" s="1"/>
  <c r="H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tc={DDC37254-FB20-4845-B6C9-357B2BD98C6E}</author>
  </authors>
  <commentList>
    <comment ref="C41" authorId="0" shapeId="0" xr:uid="{19F8A640-8A18-40A8-860F-2FC981158ABC}">
      <text>
        <r>
          <rPr>
            <sz val="10"/>
            <color theme="1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Two positions that were associated with Dept 259 (Cultural Affairs) have been moved as 259 shouldn't be used.</t>
        </r>
      </text>
    </comment>
  </commentList>
</comments>
</file>

<file path=xl/sharedStrings.xml><?xml version="1.0" encoding="utf-8"?>
<sst xmlns="http://schemas.openxmlformats.org/spreadsheetml/2006/main" count="110" uniqueCount="110">
  <si>
    <t>Service Name: Blanket Bond Utility</t>
  </si>
  <si>
    <t>FY 2025 - SERVICE:</t>
  </si>
  <si>
    <t>AGENCY NUMBER</t>
  </si>
  <si>
    <t>AGENCY NAME</t>
  </si>
  <si>
    <t>Employees</t>
  </si>
  <si>
    <t>Board Members</t>
  </si>
  <si>
    <t>SWCD</t>
  </si>
  <si>
    <t>Employees + Board Members</t>
  </si>
  <si>
    <t>FY26 ANNUAL RATE / FTE</t>
  </si>
  <si>
    <t>FY26 PROJECTED COST FOR SERVICE</t>
  </si>
  <si>
    <t>615 / 616</t>
  </si>
  <si>
    <t xml:space="preserve">BOARD OF REGENTS </t>
  </si>
  <si>
    <t>619</t>
  </si>
  <si>
    <t xml:space="preserve">UNIVERSITY OF IOWA </t>
  </si>
  <si>
    <t>620</t>
  </si>
  <si>
    <t xml:space="preserve">IOWA STATE UNIVERSITY </t>
  </si>
  <si>
    <t>621</t>
  </si>
  <si>
    <t xml:space="preserve">UNIVERSITY OF NORTHERN IOWA </t>
  </si>
  <si>
    <t xml:space="preserve">COMMUNITY BASED CORRECTIONS--1 </t>
  </si>
  <si>
    <t xml:space="preserve">COMMUNITY BASED CORRECTIONS--2 </t>
  </si>
  <si>
    <t xml:space="preserve">COMMUNITY BASED CORRECTIONS--3 </t>
  </si>
  <si>
    <t xml:space="preserve">COMMUNITY BASED CORRECTIONS--4 </t>
  </si>
  <si>
    <t xml:space="preserve">COMMUNITY BASED CORRECTIONS--5 </t>
  </si>
  <si>
    <t xml:space="preserve">COMMUNITY BASED CORRECTIONS--6 </t>
  </si>
  <si>
    <t>227</t>
  </si>
  <si>
    <t xml:space="preserve">COMMUNITY BASED CORRECTIONS--7 </t>
  </si>
  <si>
    <t>228</t>
  </si>
  <si>
    <t xml:space="preserve">COMMUNITY BASED CORRECTIONS--8 </t>
  </si>
  <si>
    <t>005 / 006 / 335</t>
  </si>
  <si>
    <t xml:space="preserve">ADMINISTRATIVE SERVICES / SAE / INFRASTRUCTURE  </t>
  </si>
  <si>
    <t>009/012/016/018/020/021</t>
  </si>
  <si>
    <t xml:space="preserve">AGRICULTURE &amp; LAND STEWARDSHIP </t>
  </si>
  <si>
    <t>011 / 034 / 035</t>
  </si>
  <si>
    <t>STATE FAIR / CAPITALS</t>
  </si>
  <si>
    <t>ATTORNEY GENERAL'S OFFICE</t>
  </si>
  <si>
    <t xml:space="preserve">ATTORNEY GENERAL - CONSUMER ADVOCATE  </t>
  </si>
  <si>
    <t>AUDITOR'S OFFICE</t>
  </si>
  <si>
    <t>131 /133</t>
  </si>
  <si>
    <t>DEPARTMENT OF THE BLIND / CAPITALS</t>
  </si>
  <si>
    <t>ETHICS &amp; CAMPAIGN FINANCE DISCLOSURE BOARD</t>
  </si>
  <si>
    <t>185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</si>
  <si>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</si>
  <si>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</si>
  <si>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</si>
  <si>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</si>
  <si>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</si>
  <si>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238 / 255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</si>
  <si>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</si>
  <si>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</si>
  <si>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</si>
  <si>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</si>
  <si>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</si>
  <si>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</si>
  <si>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</si>
  <si>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</si>
  <si>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</si>
  <si>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</si>
  <si>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 xml:space="preserve">CORRECTIONS - FARM ACCOUNT </t>
  </si>
  <si>
    <t xml:space="preserve">CORRECTIONS - FORT DODGE </t>
  </si>
  <si>
    <t>269 / 275</t>
  </si>
  <si>
    <t xml:space="preserve">ECONOMIC DEVELOPMENT / CAPITALS </t>
  </si>
  <si>
    <t xml:space="preserve">FINANCE AUTHORITY </t>
  </si>
  <si>
    <t>282 / 280</t>
  </si>
  <si>
    <t>EDUCATION / CAPITALS</t>
  </si>
  <si>
    <t xml:space="preserve">EDUCATION - VOCATIONAL REHABILITATION </t>
  </si>
  <si>
    <t>IOWA PBS</t>
  </si>
  <si>
    <t>309 /310</t>
  </si>
  <si>
    <t>IOWA WORKFORCE DEVELOPMENT / CAPITALS</t>
  </si>
  <si>
    <t xml:space="preserve">IOWA COMMUNICATIONS NETWORK </t>
  </si>
  <si>
    <t xml:space="preserve">GOVERNOR </t>
  </si>
  <si>
    <t>400</t>
  </si>
  <si>
    <t>HEALTH &amp; HUMAN SERVICES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</si>
  <si>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</si>
  <si>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</si>
  <si>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</si>
  <si>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444 / 446</t>
  </si>
  <si>
    <t>JUDICIAL BRANCH / CAPITALS</t>
  </si>
  <si>
    <t xml:space="preserve">IOWA LAW ENFORCEMENT ACADEMY </t>
  </si>
  <si>
    <t xml:space="preserve">LEGISLATIVE - HOUSE </t>
  </si>
  <si>
    <t xml:space="preserve">LEGISLATIVE - SENATE </t>
  </si>
  <si>
    <t>502 / 510</t>
  </si>
  <si>
    <t xml:space="preserve">LEGISLATIVE - JOINT EXPENSE / CAPITALS </t>
  </si>
  <si>
    <t>LEGISLATIVE - OFFICE OF OMBUDSMAN</t>
  </si>
  <si>
    <t xml:space="preserve">LEGISLATIVE SERVICES AGENCY </t>
  </si>
  <si>
    <t xml:space="preserve">MANAGEMENT </t>
  </si>
  <si>
    <t>542 / 543</t>
  </si>
  <si>
    <t xml:space="preserve">NATURAL RESOURCES / CAPITALS </t>
  </si>
  <si>
    <t>PAROLE BOARD</t>
  </si>
  <si>
    <t xml:space="preserve">IOWA PUBLIC EMPLOYMENT RETIREMENT SYSTEM </t>
  </si>
  <si>
    <t>582 / 584</t>
  </si>
  <si>
    <t>PUBLIC DEFENSE  / CAPITALS</t>
  </si>
  <si>
    <t xml:space="preserve">HOMELAND SECURITY - EMERGENCY MANAGEMENT </t>
  </si>
  <si>
    <t>592</t>
  </si>
  <si>
    <t>IOWA PUBLIC INFORMATION BOARD</t>
  </si>
  <si>
    <t>595 / 596</t>
  </si>
  <si>
    <t xml:space="preserve">PUBLIC SAFETY / CAPITALS </t>
  </si>
  <si>
    <t xml:space="preserve">REVENUE </t>
  </si>
  <si>
    <t xml:space="preserve">LOTTERY </t>
  </si>
  <si>
    <t xml:space="preserve">SECRETARY OF STATE </t>
  </si>
  <si>
    <t>645 / 646</t>
  </si>
  <si>
    <t xml:space="preserve">TRANSPORTATION </t>
  </si>
  <si>
    <t>654/655/656/657</t>
  </si>
  <si>
    <t>TREASURER</t>
  </si>
  <si>
    <t>670 / 673</t>
  </si>
  <si>
    <t>VETERANS' AFFAIRS /  CAPITALS</t>
  </si>
  <si>
    <t>671 / 672</t>
  </si>
  <si>
    <t xml:space="preserve">VETERANS' HOME / CAPITALS </t>
  </si>
  <si>
    <t>Total</t>
  </si>
  <si>
    <t>Plus:  Fair Authority</t>
  </si>
  <si>
    <t>DOM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</si>
</sst>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_(&quot;$&quot;* #,##0.00000_);_(&quot;$&quot;* \(#,##0.0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sz val="10"/>
      <color theme="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777777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color theme="0" tint="-0.3499862666707357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4" fillId="0" borderId="0" xfId="3" applyNumberFormat="1" applyFont="1" applyFill="1" applyBorder="1" applyAlignment="1">
      <alignment horizontal="left"/>
    </xf>
    <xf numFmtId="0" fontId="5" fillId="0" borderId="0" xfId="0" applyFont="1" applyFill="1"/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3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5" fillId="0" borderId="0" xfId="2" applyFont="1" applyFill="1" applyAlignment="1">
      <alignment horizontal="center"/>
    </xf>
    <xf numFmtId="167" fontId="5" fillId="0" borderId="0" xfId="0" applyNumberFormat="1" applyFont="1" applyFill="1" applyAlignment="1">
      <alignment horizontal="right"/>
    </xf>
    <xf numFmtId="0" fontId="12" fillId="0" borderId="0" xfId="0" applyFont="1" applyFill="1"/>
    <xf numFmtId="49" fontId="7" fillId="0" borderId="2" xfId="0" applyNumberFormat="1" applyFont="1" applyFill="1" applyBorder="1" applyAlignment="1">
      <alignment horizontal="center" wrapText="1"/>
    </xf>
    <xf numFmtId="0" fontId="7" fillId="0" borderId="2" xfId="3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5" fillId="0" borderId="2" xfId="2" applyFont="1" applyFill="1" applyBorder="1" applyAlignment="1">
      <alignment horizontal="center"/>
    </xf>
    <xf numFmtId="167" fontId="5" fillId="0" borderId="2" xfId="0" applyNumberFormat="1" applyFont="1" applyFill="1" applyBorder="1" applyAlignment="1">
      <alignment horizontal="right"/>
    </xf>
    <xf numFmtId="168" fontId="5" fillId="0" borderId="0" xfId="2" applyNumberFormat="1" applyFont="1" applyFill="1" applyAlignment="1">
      <alignment horizontal="center"/>
    </xf>
    <xf numFmtId="166" fontId="5" fillId="0" borderId="0" xfId="0" applyNumberFormat="1" applyFont="1" applyFill="1"/>
    <xf numFmtId="49" fontId="7" fillId="0" borderId="0" xfId="4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3" fontId="13" fillId="0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7" fontId="13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37" fontId="5" fillId="0" borderId="0" xfId="0" applyNumberFormat="1" applyFont="1" applyFill="1"/>
    <xf numFmtId="0" fontId="13" fillId="0" borderId="0" xfId="0" applyFont="1" applyFill="1" applyAlignment="1">
      <alignment horizontal="right"/>
    </xf>
    <xf numFmtId="37" fontId="13" fillId="0" borderId="3" xfId="0" applyNumberFormat="1" applyFont="1" applyFill="1" applyBorder="1" applyAlignment="1">
      <alignment horizontal="center"/>
    </xf>
    <xf numFmtId="3" fontId="5" fillId="0" borderId="0" xfId="0" applyNumberFormat="1" applyFont="1" applyFill="1"/>
  </cellXfs>
  <cellStyles count="5">
    <cellStyle name="Comma" xfId="1" builtinId="3"/>
    <cellStyle name="Comma 2" xfId="4" xr:uid="{38F73DA1-F30D-4986-86C8-66C69A90B4B0}"/>
    <cellStyle name="Currency" xfId="2" builtinId="4"/>
    <cellStyle name="Normal" xfId="0" builtinId="0"/>
    <cellStyle name="Normal_5 qtr fte dept" xfId="3" xr:uid="{199C2F85-9AE2-4E1D-BE52-11E410D001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CPFSE/FY25%20CPFSE%20%20Blanket%20Bond%20-%20FY24%20Final%20post%20align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"/>
      <sheetName val="Tab 6 - Agency impac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E14">
            <v>0.78947368421052633</v>
          </cell>
        </row>
      </sheetData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4309-54A8-4F30-8724-95E217A15CBC}">
  <sheetPr>
    <pageSetUpPr fitToPage="1"/>
  </sheetPr>
  <dimension ref="A1:O80"/>
  <sheetViews>
    <sheetView tabSelected="1" zoomScaleNormal="100" workbookViewId="0">
      <selection activeCell="L16" sqref="L16"/>
    </sheetView>
  </sheetViews>
  <sheetFormatPr defaultColWidth="9.140625" defaultRowHeight="15.75" customHeight="1" x14ac:dyDescent="0.2"/>
  <cols>
    <col min="1" max="1" width="24.140625" style="31" customWidth="1"/>
    <col min="2" max="2" width="59.85546875" style="32" bestFit="1" customWidth="1"/>
    <col min="3" max="3" width="11.28515625" style="3" customWidth="1"/>
    <col min="4" max="5" width="12.7109375" style="3" customWidth="1"/>
    <col min="6" max="6" width="15.85546875" style="3" customWidth="1"/>
    <col min="7" max="7" width="12.7109375" style="3" customWidth="1"/>
    <col min="8" max="8" width="15.85546875" style="3" customWidth="1"/>
    <col min="9" max="16384" width="9.140625" style="3"/>
  </cols>
  <sheetData>
    <row r="1" spans="1:15" ht="15.75" customHeight="1" x14ac:dyDescent="0.35">
      <c r="A1" s="1" t="s">
        <v>0</v>
      </c>
      <c r="B1" s="2"/>
      <c r="G1" s="4"/>
      <c r="H1" s="5"/>
    </row>
    <row r="2" spans="1:15" ht="15.75" customHeight="1" x14ac:dyDescent="0.2">
      <c r="A2" s="6" t="s">
        <v>1</v>
      </c>
      <c r="B2" s="7">
        <v>3903</v>
      </c>
      <c r="C2" s="8"/>
      <c r="D2" s="8"/>
      <c r="E2" s="8"/>
      <c r="F2" s="8"/>
      <c r="G2" s="5"/>
      <c r="H2" s="5"/>
    </row>
    <row r="3" spans="1:15" ht="51.75" thickBot="1" x14ac:dyDescent="0.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</row>
    <row r="4" spans="1:15" ht="15.75" customHeight="1" x14ac:dyDescent="0.2">
      <c r="A4" s="12" t="s">
        <v>10</v>
      </c>
      <c r="B4" s="13" t="s">
        <v>11</v>
      </c>
      <c r="C4" s="14">
        <v>33</v>
      </c>
      <c r="D4" s="14">
        <v>9</v>
      </c>
      <c r="E4" s="14"/>
      <c r="F4" s="14">
        <f t="shared" ref="F4:F67" si="0">+C4+D4+E4</f>
        <v>42</v>
      </c>
      <c r="G4" s="15">
        <f>+'[1]Tab 5 - Rate'!E14</f>
        <v>0.78947368421052633</v>
      </c>
      <c r="H4" s="16">
        <f t="shared" ref="H4:H67" si="1">F4*G4</f>
        <v>33.157894736842103</v>
      </c>
    </row>
    <row r="5" spans="1:15" ht="15.75" customHeight="1" x14ac:dyDescent="0.2">
      <c r="A5" s="12" t="s">
        <v>12</v>
      </c>
      <c r="B5" s="13" t="s">
        <v>13</v>
      </c>
      <c r="C5" s="14">
        <v>31804</v>
      </c>
      <c r="D5" s="14"/>
      <c r="E5" s="14"/>
      <c r="F5" s="14">
        <f t="shared" si="0"/>
        <v>31804</v>
      </c>
      <c r="G5" s="15">
        <f>+G4</f>
        <v>0.78947368421052633</v>
      </c>
      <c r="H5" s="16">
        <f t="shared" si="1"/>
        <v>25108.42105263158</v>
      </c>
      <c r="K5" s="17"/>
    </row>
    <row r="6" spans="1:15" ht="15.75" customHeight="1" x14ac:dyDescent="0.2">
      <c r="A6" s="12" t="s">
        <v>14</v>
      </c>
      <c r="B6" s="13" t="s">
        <v>15</v>
      </c>
      <c r="C6" s="14">
        <v>15632</v>
      </c>
      <c r="D6" s="14"/>
      <c r="E6" s="14"/>
      <c r="F6" s="14">
        <f t="shared" si="0"/>
        <v>15632</v>
      </c>
      <c r="G6" s="15">
        <f t="shared" ref="G6:G69" si="2">+G5</f>
        <v>0.78947368421052633</v>
      </c>
      <c r="H6" s="16">
        <f t="shared" si="1"/>
        <v>12341.052631578948</v>
      </c>
    </row>
    <row r="7" spans="1:15" ht="15.75" customHeight="1" x14ac:dyDescent="0.2">
      <c r="A7" s="18" t="s">
        <v>16</v>
      </c>
      <c r="B7" s="19" t="s">
        <v>17</v>
      </c>
      <c r="C7" s="20">
        <v>3450</v>
      </c>
      <c r="D7" s="20"/>
      <c r="E7" s="20"/>
      <c r="F7" s="20">
        <f t="shared" si="0"/>
        <v>3450</v>
      </c>
      <c r="G7" s="21">
        <f t="shared" si="2"/>
        <v>0.78947368421052633</v>
      </c>
      <c r="H7" s="22">
        <f t="shared" si="1"/>
        <v>2723.6842105263158</v>
      </c>
    </row>
    <row r="8" spans="1:15" ht="15.75" customHeight="1" x14ac:dyDescent="0.2">
      <c r="A8" s="12">
        <v>221</v>
      </c>
      <c r="B8" s="13" t="s">
        <v>18</v>
      </c>
      <c r="C8" s="14">
        <v>183</v>
      </c>
      <c r="D8" s="14"/>
      <c r="E8" s="14"/>
      <c r="F8" s="14">
        <f t="shared" si="0"/>
        <v>183</v>
      </c>
      <c r="G8" s="15">
        <f t="shared" si="2"/>
        <v>0.78947368421052633</v>
      </c>
      <c r="H8" s="16">
        <f t="shared" si="1"/>
        <v>144.47368421052633</v>
      </c>
    </row>
    <row r="9" spans="1:15" ht="15.75" customHeight="1" x14ac:dyDescent="0.2">
      <c r="A9" s="12">
        <v>222</v>
      </c>
      <c r="B9" s="13" t="s">
        <v>19</v>
      </c>
      <c r="C9" s="14">
        <v>138</v>
      </c>
      <c r="D9" s="14"/>
      <c r="E9" s="14"/>
      <c r="F9" s="14">
        <f t="shared" si="0"/>
        <v>138</v>
      </c>
      <c r="G9" s="15">
        <f t="shared" si="2"/>
        <v>0.78947368421052633</v>
      </c>
      <c r="H9" s="16">
        <f t="shared" si="1"/>
        <v>108.94736842105263</v>
      </c>
    </row>
    <row r="10" spans="1:15" ht="15.75" customHeight="1" x14ac:dyDescent="0.2">
      <c r="A10" s="12">
        <v>223</v>
      </c>
      <c r="B10" s="13" t="s">
        <v>20</v>
      </c>
      <c r="C10" s="14">
        <v>87</v>
      </c>
      <c r="D10" s="14"/>
      <c r="E10" s="14"/>
      <c r="F10" s="14">
        <f t="shared" si="0"/>
        <v>87</v>
      </c>
      <c r="G10" s="15">
        <f t="shared" si="2"/>
        <v>0.78947368421052633</v>
      </c>
      <c r="H10" s="16">
        <f t="shared" si="1"/>
        <v>68.684210526315795</v>
      </c>
    </row>
    <row r="11" spans="1:15" ht="15.75" customHeight="1" x14ac:dyDescent="0.2">
      <c r="A11" s="12">
        <v>224</v>
      </c>
      <c r="B11" s="13" t="s">
        <v>21</v>
      </c>
      <c r="C11" s="14">
        <v>64</v>
      </c>
      <c r="D11" s="14"/>
      <c r="E11" s="14"/>
      <c r="F11" s="14">
        <f t="shared" si="0"/>
        <v>64</v>
      </c>
      <c r="G11" s="15">
        <f t="shared" si="2"/>
        <v>0.78947368421052633</v>
      </c>
      <c r="H11" s="16">
        <f t="shared" si="1"/>
        <v>50.526315789473685</v>
      </c>
    </row>
    <row r="12" spans="1:15" ht="15.75" customHeight="1" x14ac:dyDescent="0.2">
      <c r="A12" s="12">
        <v>225</v>
      </c>
      <c r="B12" s="13" t="s">
        <v>22</v>
      </c>
      <c r="C12" s="14">
        <v>262</v>
      </c>
      <c r="D12" s="14"/>
      <c r="E12" s="14"/>
      <c r="F12" s="14">
        <f t="shared" si="0"/>
        <v>262</v>
      </c>
      <c r="G12" s="15">
        <f t="shared" si="2"/>
        <v>0.78947368421052633</v>
      </c>
      <c r="H12" s="16">
        <f t="shared" si="1"/>
        <v>206.84210526315789</v>
      </c>
    </row>
    <row r="13" spans="1:15" ht="15.75" customHeight="1" x14ac:dyDescent="0.2">
      <c r="A13" s="12">
        <v>226</v>
      </c>
      <c r="B13" s="13" t="s">
        <v>23</v>
      </c>
      <c r="C13" s="14">
        <v>190</v>
      </c>
      <c r="D13" s="14"/>
      <c r="E13" s="14"/>
      <c r="F13" s="14">
        <f t="shared" si="0"/>
        <v>190</v>
      </c>
      <c r="G13" s="15">
        <f t="shared" si="2"/>
        <v>0.78947368421052633</v>
      </c>
      <c r="H13" s="16">
        <f t="shared" si="1"/>
        <v>150</v>
      </c>
    </row>
    <row r="14" spans="1:15" ht="15.75" customHeight="1" x14ac:dyDescent="0.2">
      <c r="A14" s="12" t="s">
        <v>24</v>
      </c>
      <c r="B14" s="13" t="s">
        <v>25</v>
      </c>
      <c r="C14" s="14">
        <v>124</v>
      </c>
      <c r="D14" s="14"/>
      <c r="E14" s="14"/>
      <c r="F14" s="14">
        <f t="shared" si="0"/>
        <v>124</v>
      </c>
      <c r="G14" s="15">
        <f t="shared" si="2"/>
        <v>0.78947368421052633</v>
      </c>
      <c r="H14" s="16">
        <f t="shared" si="1"/>
        <v>97.89473684210526</v>
      </c>
    </row>
    <row r="15" spans="1:15" ht="15.75" customHeight="1" x14ac:dyDescent="0.2">
      <c r="A15" s="18" t="s">
        <v>26</v>
      </c>
      <c r="B15" s="19" t="s">
        <v>27</v>
      </c>
      <c r="C15" s="20">
        <v>115</v>
      </c>
      <c r="D15" s="20"/>
      <c r="E15" s="20"/>
      <c r="F15" s="20">
        <f t="shared" si="0"/>
        <v>115</v>
      </c>
      <c r="G15" s="21">
        <f t="shared" si="2"/>
        <v>0.78947368421052633</v>
      </c>
      <c r="H15" s="22">
        <f t="shared" si="1"/>
        <v>90.789473684210535</v>
      </c>
    </row>
    <row r="16" spans="1:15" ht="15.75" customHeight="1" x14ac:dyDescent="0.2">
      <c r="A16" s="12" t="s">
        <v>28</v>
      </c>
      <c r="B16" s="13" t="s">
        <v>29</v>
      </c>
      <c r="C16" s="14">
        <v>318</v>
      </c>
      <c r="D16" s="14">
        <v>31</v>
      </c>
      <c r="E16" s="14"/>
      <c r="F16" s="14">
        <f t="shared" si="0"/>
        <v>349</v>
      </c>
      <c r="G16" s="15">
        <f t="shared" si="2"/>
        <v>0.78947368421052633</v>
      </c>
      <c r="H16" s="16">
        <f t="shared" si="1"/>
        <v>275.5263157894737</v>
      </c>
      <c r="K16" s="14"/>
      <c r="L16" s="14"/>
      <c r="M16" s="14"/>
      <c r="N16" s="23"/>
      <c r="O16" s="16"/>
    </row>
    <row r="17" spans="1:15" ht="15.75" customHeight="1" x14ac:dyDescent="0.2">
      <c r="A17" s="12" t="s">
        <v>30</v>
      </c>
      <c r="B17" s="13" t="s">
        <v>31</v>
      </c>
      <c r="C17" s="14">
        <v>378</v>
      </c>
      <c r="D17" s="14">
        <v>37</v>
      </c>
      <c r="E17" s="14">
        <v>762</v>
      </c>
      <c r="F17" s="14">
        <f t="shared" si="0"/>
        <v>1177</v>
      </c>
      <c r="G17" s="15">
        <f t="shared" si="2"/>
        <v>0.78947368421052633</v>
      </c>
      <c r="H17" s="16">
        <f t="shared" si="1"/>
        <v>929.21052631578948</v>
      </c>
      <c r="K17" s="14"/>
      <c r="L17" s="14"/>
      <c r="M17" s="14"/>
      <c r="N17" s="23"/>
      <c r="O17" s="16"/>
    </row>
    <row r="18" spans="1:15" ht="15.75" customHeight="1" x14ac:dyDescent="0.2">
      <c r="A18" s="12" t="s">
        <v>32</v>
      </c>
      <c r="B18" s="13" t="s">
        <v>33</v>
      </c>
      <c r="C18" s="14"/>
      <c r="D18" s="14"/>
      <c r="E18" s="14"/>
      <c r="F18" s="14">
        <f t="shared" si="0"/>
        <v>0</v>
      </c>
      <c r="G18" s="15">
        <f t="shared" si="2"/>
        <v>0.78947368421052633</v>
      </c>
      <c r="H18" s="16">
        <f t="shared" si="1"/>
        <v>0</v>
      </c>
    </row>
    <row r="19" spans="1:15" ht="15.75" customHeight="1" x14ac:dyDescent="0.2">
      <c r="A19" s="12">
        <v>112</v>
      </c>
      <c r="B19" s="13" t="s">
        <v>34</v>
      </c>
      <c r="C19" s="14">
        <v>247</v>
      </c>
      <c r="D19" s="14"/>
      <c r="E19" s="14"/>
      <c r="F19" s="14">
        <f t="shared" si="0"/>
        <v>247</v>
      </c>
      <c r="G19" s="15">
        <f t="shared" si="2"/>
        <v>0.78947368421052633</v>
      </c>
      <c r="H19" s="16">
        <f t="shared" si="1"/>
        <v>195</v>
      </c>
    </row>
    <row r="20" spans="1:15" ht="15.75" customHeight="1" x14ac:dyDescent="0.2">
      <c r="A20" s="12">
        <v>114</v>
      </c>
      <c r="B20" s="13" t="s">
        <v>35</v>
      </c>
      <c r="C20" s="14">
        <v>15</v>
      </c>
      <c r="D20" s="14"/>
      <c r="E20" s="14"/>
      <c r="F20" s="14">
        <f t="shared" si="0"/>
        <v>15</v>
      </c>
      <c r="G20" s="15">
        <f t="shared" si="2"/>
        <v>0.78947368421052633</v>
      </c>
      <c r="H20" s="16">
        <f t="shared" si="1"/>
        <v>11.842105263157896</v>
      </c>
    </row>
    <row r="21" spans="1:15" ht="15.75" customHeight="1" x14ac:dyDescent="0.2">
      <c r="A21" s="12">
        <v>126</v>
      </c>
      <c r="B21" s="13" t="s">
        <v>36</v>
      </c>
      <c r="C21" s="14">
        <v>112</v>
      </c>
      <c r="D21" s="14"/>
      <c r="E21" s="14"/>
      <c r="F21" s="14">
        <f t="shared" si="0"/>
        <v>112</v>
      </c>
      <c r="G21" s="15">
        <f t="shared" si="2"/>
        <v>0.78947368421052633</v>
      </c>
      <c r="H21" s="16">
        <f t="shared" si="1"/>
        <v>88.421052631578945</v>
      </c>
    </row>
    <row r="22" spans="1:15" ht="15.75" customHeight="1" x14ac:dyDescent="0.2">
      <c r="A22" s="12" t="s">
        <v>37</v>
      </c>
      <c r="B22" s="13" t="s">
        <v>38</v>
      </c>
      <c r="C22" s="14">
        <v>93</v>
      </c>
      <c r="D22" s="14">
        <v>3</v>
      </c>
      <c r="E22" s="14"/>
      <c r="F22" s="14">
        <f t="shared" si="0"/>
        <v>96</v>
      </c>
      <c r="G22" s="15">
        <f t="shared" si="2"/>
        <v>0.78947368421052633</v>
      </c>
      <c r="H22" s="16">
        <f t="shared" si="1"/>
        <v>75.78947368421052</v>
      </c>
    </row>
    <row r="23" spans="1:15" ht="15.75" customHeight="1" x14ac:dyDescent="0.2">
      <c r="A23" s="12">
        <v>140</v>
      </c>
      <c r="B23" s="13" t="s">
        <v>39</v>
      </c>
      <c r="C23" s="14">
        <v>7</v>
      </c>
      <c r="D23" s="14">
        <v>5</v>
      </c>
      <c r="E23" s="14"/>
      <c r="F23" s="14">
        <f t="shared" si="0"/>
        <v>12</v>
      </c>
      <c r="G23" s="15">
        <f t="shared" si="2"/>
        <v>0.78947368421052633</v>
      </c>
      <c r="H23" s="16">
        <f t="shared" si="1"/>
        <v>9.473684210526315</v>
      </c>
    </row>
    <row r="24" spans="1:15" ht="15.75" customHeight="1" x14ac:dyDescent="0.2">
      <c r="A24" s="18" t="s">
        <v>40</v>
      </c>
      <c r="B24" s="19" t="s">
        <v>41</v>
      </c>
      <c r="C24" s="20">
        <v>496</v>
      </c>
      <c r="D24" s="20"/>
      <c r="E24" s="20"/>
      <c r="F24" s="20">
        <f t="shared" si="0"/>
        <v>496</v>
      </c>
      <c r="G24" s="21">
        <f t="shared" si="2"/>
        <v>0.78947368421052633</v>
      </c>
      <c r="H24" s="22">
        <f t="shared" si="1"/>
        <v>391.57894736842104</v>
      </c>
      <c r="K24" s="14"/>
      <c r="L24" s="14"/>
      <c r="M24" s="14"/>
      <c r="N24" s="23"/>
      <c r="O24" s="16"/>
    </row>
    <row r="25" spans="1:15" ht="15.75" customHeight="1" x14ac:dyDescent="0.2">
      <c r="A25" s="12">
        <v>213</v>
      </c>
      <c r="B25" s="13" t="s">
        <v>42</v>
      </c>
      <c r="C25" s="14">
        <v>80</v>
      </c>
      <c r="D25" s="14">
        <v>6</v>
      </c>
      <c r="E25" s="14"/>
      <c r="F25" s="14">
        <f t="shared" si="0"/>
        <v>86</v>
      </c>
      <c r="G25" s="15">
        <f t="shared" si="2"/>
        <v>0.78947368421052633</v>
      </c>
      <c r="H25" s="16">
        <f t="shared" si="1"/>
        <v>67.89473684210526</v>
      </c>
      <c r="K25" s="14"/>
      <c r="L25" s="14"/>
      <c r="M25" s="14"/>
      <c r="N25" s="23"/>
      <c r="O25" s="16"/>
    </row>
    <row r="26" spans="1:15" ht="15.75" customHeight="1" x14ac:dyDescent="0.2">
      <c r="A26" s="12">
        <v>214</v>
      </c>
      <c r="B26" s="13" t="s">
        <v>43</v>
      </c>
      <c r="C26" s="14">
        <v>15</v>
      </c>
      <c r="D26" s="14">
        <v>7</v>
      </c>
      <c r="E26" s="14"/>
      <c r="F26" s="14">
        <f t="shared" si="0"/>
        <v>22</v>
      </c>
      <c r="G26" s="15">
        <f t="shared" si="2"/>
        <v>0.78947368421052633</v>
      </c>
      <c r="H26" s="16">
        <f t="shared" si="1"/>
        <v>17.368421052631579</v>
      </c>
      <c r="K26" s="14"/>
      <c r="L26" s="14"/>
      <c r="M26" s="14"/>
      <c r="N26" s="23"/>
      <c r="O26" s="16"/>
    </row>
    <row r="27" spans="1:15" ht="15.75" customHeight="1" x14ac:dyDescent="0.2">
      <c r="A27" s="12">
        <v>216</v>
      </c>
      <c r="B27" s="13" t="s">
        <v>44</v>
      </c>
      <c r="C27" s="14">
        <v>132</v>
      </c>
      <c r="D27" s="14">
        <v>4</v>
      </c>
      <c r="E27" s="14"/>
      <c r="F27" s="14">
        <f t="shared" si="0"/>
        <v>136</v>
      </c>
      <c r="G27" s="15">
        <f t="shared" si="2"/>
        <v>0.78947368421052633</v>
      </c>
      <c r="H27" s="16">
        <f t="shared" si="1"/>
        <v>107.36842105263158</v>
      </c>
      <c r="K27" s="24"/>
    </row>
    <row r="28" spans="1:15" ht="15.75" customHeight="1" x14ac:dyDescent="0.2">
      <c r="A28" s="18">
        <v>219</v>
      </c>
      <c r="B28" s="19" t="s">
        <v>45</v>
      </c>
      <c r="C28" s="20">
        <v>77</v>
      </c>
      <c r="D28" s="20">
        <v>3</v>
      </c>
      <c r="E28" s="20"/>
      <c r="F28" s="20">
        <f t="shared" si="0"/>
        <v>80</v>
      </c>
      <c r="G28" s="21">
        <f t="shared" si="2"/>
        <v>0.78947368421052633</v>
      </c>
      <c r="H28" s="22">
        <f t="shared" si="1"/>
        <v>63.15789473684211</v>
      </c>
    </row>
    <row r="29" spans="1:15" ht="15.75" customHeight="1" x14ac:dyDescent="0.2">
      <c r="A29" s="12" t="s">
        <v>46</v>
      </c>
      <c r="B29" s="13" t="s">
        <v>47</v>
      </c>
      <c r="C29" s="14">
        <v>47</v>
      </c>
      <c r="D29" s="14">
        <v>14</v>
      </c>
      <c r="E29" s="14"/>
      <c r="F29" s="14">
        <f t="shared" si="0"/>
        <v>61</v>
      </c>
      <c r="G29" s="15">
        <f t="shared" si="2"/>
        <v>0.78947368421052633</v>
      </c>
      <c r="H29" s="16">
        <f t="shared" si="1"/>
        <v>48.157894736842103</v>
      </c>
    </row>
    <row r="30" spans="1:15" ht="15.75" customHeight="1" x14ac:dyDescent="0.2">
      <c r="A30" s="12">
        <v>242</v>
      </c>
      <c r="B30" s="13" t="s">
        <v>48</v>
      </c>
      <c r="C30" s="14">
        <v>353</v>
      </c>
      <c r="D30" s="14"/>
      <c r="E30" s="14"/>
      <c r="F30" s="14">
        <f t="shared" si="0"/>
        <v>353</v>
      </c>
      <c r="G30" s="15">
        <f t="shared" si="2"/>
        <v>0.78947368421052633</v>
      </c>
      <c r="H30" s="16">
        <f t="shared" si="1"/>
        <v>278.68421052631578</v>
      </c>
    </row>
    <row r="31" spans="1:15" ht="15.75" customHeight="1" x14ac:dyDescent="0.2">
      <c r="A31" s="12">
        <v>243</v>
      </c>
      <c r="B31" s="13" t="s">
        <v>49</v>
      </c>
      <c r="C31" s="14">
        <v>295</v>
      </c>
      <c r="D31" s="14"/>
      <c r="E31" s="14"/>
      <c r="F31" s="14">
        <f t="shared" si="0"/>
        <v>295</v>
      </c>
      <c r="G31" s="15">
        <f t="shared" si="2"/>
        <v>0.78947368421052633</v>
      </c>
      <c r="H31" s="16">
        <f t="shared" si="1"/>
        <v>232.89473684210526</v>
      </c>
    </row>
    <row r="32" spans="1:15" ht="15.75" customHeight="1" x14ac:dyDescent="0.2">
      <c r="A32" s="12">
        <v>244</v>
      </c>
      <c r="B32" s="13" t="s">
        <v>50</v>
      </c>
      <c r="C32" s="14">
        <v>468</v>
      </c>
      <c r="D32" s="14"/>
      <c r="E32" s="14"/>
      <c r="F32" s="14">
        <f t="shared" si="0"/>
        <v>468</v>
      </c>
      <c r="G32" s="15">
        <f t="shared" si="2"/>
        <v>0.78947368421052633</v>
      </c>
      <c r="H32" s="16">
        <f t="shared" si="1"/>
        <v>369.4736842105263</v>
      </c>
    </row>
    <row r="33" spans="1:15" ht="15.75" customHeight="1" x14ac:dyDescent="0.2">
      <c r="A33" s="12">
        <v>245</v>
      </c>
      <c r="B33" s="13" t="s">
        <v>51</v>
      </c>
      <c r="C33" s="14">
        <v>234</v>
      </c>
      <c r="D33" s="14"/>
      <c r="E33" s="14"/>
      <c r="F33" s="14">
        <f t="shared" si="0"/>
        <v>234</v>
      </c>
      <c r="G33" s="15">
        <f t="shared" si="2"/>
        <v>0.78947368421052633</v>
      </c>
      <c r="H33" s="16">
        <f t="shared" si="1"/>
        <v>184.73684210526315</v>
      </c>
      <c r="K33" s="14"/>
      <c r="L33" s="14"/>
      <c r="M33" s="14"/>
      <c r="N33" s="23"/>
      <c r="O33" s="16"/>
    </row>
    <row r="34" spans="1:15" ht="15.75" customHeight="1" x14ac:dyDescent="0.2">
      <c r="A34" s="12">
        <v>246</v>
      </c>
      <c r="B34" s="13" t="s">
        <v>52</v>
      </c>
      <c r="C34" s="14">
        <v>252</v>
      </c>
      <c r="D34" s="14"/>
      <c r="E34" s="14"/>
      <c r="F34" s="14">
        <f t="shared" si="0"/>
        <v>252</v>
      </c>
      <c r="G34" s="15">
        <f t="shared" si="2"/>
        <v>0.78947368421052633</v>
      </c>
      <c r="H34" s="16">
        <f t="shared" si="1"/>
        <v>198.94736842105263</v>
      </c>
    </row>
    <row r="35" spans="1:15" ht="15.75" customHeight="1" x14ac:dyDescent="0.2">
      <c r="A35" s="12">
        <v>247</v>
      </c>
      <c r="B35" s="13" t="s">
        <v>53</v>
      </c>
      <c r="C35" s="14">
        <v>97</v>
      </c>
      <c r="D35" s="14"/>
      <c r="E35" s="14"/>
      <c r="F35" s="14">
        <f t="shared" si="0"/>
        <v>97</v>
      </c>
      <c r="G35" s="15">
        <f t="shared" si="2"/>
        <v>0.78947368421052633</v>
      </c>
      <c r="H35" s="16">
        <f t="shared" si="1"/>
        <v>76.578947368421055</v>
      </c>
      <c r="K35" s="14"/>
      <c r="L35" s="14"/>
      <c r="M35" s="14"/>
      <c r="N35" s="23"/>
      <c r="O35" s="16"/>
    </row>
    <row r="36" spans="1:15" ht="15.75" customHeight="1" x14ac:dyDescent="0.2">
      <c r="A36" s="12">
        <v>248</v>
      </c>
      <c r="B36" s="13" t="s">
        <v>54</v>
      </c>
      <c r="C36" s="14">
        <v>236</v>
      </c>
      <c r="D36" s="14"/>
      <c r="E36" s="14"/>
      <c r="F36" s="14">
        <f t="shared" si="0"/>
        <v>236</v>
      </c>
      <c r="G36" s="15">
        <f t="shared" si="2"/>
        <v>0.78947368421052633</v>
      </c>
      <c r="H36" s="16">
        <f t="shared" si="1"/>
        <v>186.31578947368422</v>
      </c>
    </row>
    <row r="37" spans="1:15" ht="15.75" customHeight="1" x14ac:dyDescent="0.2">
      <c r="A37" s="12">
        <v>249</v>
      </c>
      <c r="B37" s="13" t="s">
        <v>55</v>
      </c>
      <c r="C37" s="14">
        <v>199</v>
      </c>
      <c r="D37" s="14"/>
      <c r="E37" s="14"/>
      <c r="F37" s="14">
        <f t="shared" si="0"/>
        <v>199</v>
      </c>
      <c r="G37" s="15">
        <f t="shared" si="2"/>
        <v>0.78947368421052633</v>
      </c>
      <c r="H37" s="16">
        <f t="shared" si="1"/>
        <v>157.10526315789474</v>
      </c>
    </row>
    <row r="38" spans="1:15" ht="15.75" customHeight="1" x14ac:dyDescent="0.2">
      <c r="A38" s="12">
        <v>250</v>
      </c>
      <c r="B38" s="13" t="s">
        <v>56</v>
      </c>
      <c r="C38" s="14">
        <v>77</v>
      </c>
      <c r="D38" s="14"/>
      <c r="E38" s="14"/>
      <c r="F38" s="14">
        <f t="shared" si="0"/>
        <v>77</v>
      </c>
      <c r="G38" s="15">
        <f t="shared" si="2"/>
        <v>0.78947368421052633</v>
      </c>
      <c r="H38" s="16">
        <f t="shared" si="1"/>
        <v>60.789473684210527</v>
      </c>
    </row>
    <row r="39" spans="1:15" ht="15.75" customHeight="1" x14ac:dyDescent="0.2">
      <c r="A39" s="12">
        <v>251</v>
      </c>
      <c r="B39" s="13" t="s">
        <v>57</v>
      </c>
      <c r="C39" s="14">
        <v>8</v>
      </c>
      <c r="D39" s="14"/>
      <c r="E39" s="14"/>
      <c r="F39" s="14">
        <f t="shared" si="0"/>
        <v>8</v>
      </c>
      <c r="G39" s="15">
        <f t="shared" si="2"/>
        <v>0.78947368421052633</v>
      </c>
      <c r="H39" s="16">
        <f t="shared" si="1"/>
        <v>6.3157894736842106</v>
      </c>
    </row>
    <row r="40" spans="1:15" ht="15.75" customHeight="1" x14ac:dyDescent="0.2">
      <c r="A40" s="18">
        <v>252</v>
      </c>
      <c r="B40" s="19" t="s">
        <v>58</v>
      </c>
      <c r="C40" s="20">
        <v>258</v>
      </c>
      <c r="D40" s="20"/>
      <c r="E40" s="20"/>
      <c r="F40" s="20">
        <f t="shared" si="0"/>
        <v>258</v>
      </c>
      <c r="G40" s="21">
        <f t="shared" si="2"/>
        <v>0.78947368421052633</v>
      </c>
      <c r="H40" s="22">
        <f t="shared" si="1"/>
        <v>203.68421052631578</v>
      </c>
    </row>
    <row r="41" spans="1:15" ht="15.75" customHeight="1" x14ac:dyDescent="0.2">
      <c r="A41" s="12" t="s">
        <v>59</v>
      </c>
      <c r="B41" s="13" t="s">
        <v>60</v>
      </c>
      <c r="C41" s="14">
        <v>104</v>
      </c>
      <c r="D41" s="14">
        <v>100</v>
      </c>
      <c r="E41" s="14"/>
      <c r="F41" s="14">
        <f t="shared" si="0"/>
        <v>204</v>
      </c>
      <c r="G41" s="15">
        <f t="shared" si="2"/>
        <v>0.78947368421052633</v>
      </c>
      <c r="H41" s="16">
        <f t="shared" si="1"/>
        <v>161.05263157894737</v>
      </c>
    </row>
    <row r="42" spans="1:15" ht="15.75" customHeight="1" x14ac:dyDescent="0.2">
      <c r="A42" s="12">
        <v>270</v>
      </c>
      <c r="B42" s="13" t="s">
        <v>61</v>
      </c>
      <c r="C42" s="14">
        <v>86</v>
      </c>
      <c r="D42" s="14">
        <v>29</v>
      </c>
      <c r="E42" s="14"/>
      <c r="F42" s="14">
        <f t="shared" si="0"/>
        <v>115</v>
      </c>
      <c r="G42" s="15">
        <f t="shared" si="2"/>
        <v>0.78947368421052633</v>
      </c>
      <c r="H42" s="16">
        <f t="shared" si="1"/>
        <v>90.789473684210535</v>
      </c>
    </row>
    <row r="43" spans="1:15" ht="15.75" customHeight="1" x14ac:dyDescent="0.2">
      <c r="A43" s="12" t="s">
        <v>62</v>
      </c>
      <c r="B43" s="13" t="s">
        <v>63</v>
      </c>
      <c r="C43" s="14">
        <v>729</v>
      </c>
      <c r="D43" s="14">
        <v>185</v>
      </c>
      <c r="E43" s="14"/>
      <c r="F43" s="14">
        <f t="shared" si="0"/>
        <v>914</v>
      </c>
      <c r="G43" s="15">
        <f t="shared" si="2"/>
        <v>0.78947368421052633</v>
      </c>
      <c r="H43" s="16">
        <f t="shared" si="1"/>
        <v>721.57894736842104</v>
      </c>
      <c r="K43" s="14"/>
      <c r="L43" s="14"/>
      <c r="M43" s="14"/>
      <c r="N43" s="23"/>
      <c r="O43" s="16"/>
    </row>
    <row r="44" spans="1:15" ht="15.75" customHeight="1" x14ac:dyDescent="0.2">
      <c r="A44" s="12">
        <v>283</v>
      </c>
      <c r="B44" s="13" t="s">
        <v>64</v>
      </c>
      <c r="C44" s="14">
        <v>420</v>
      </c>
      <c r="D44" s="14"/>
      <c r="E44" s="14"/>
      <c r="F44" s="14">
        <f t="shared" si="0"/>
        <v>420</v>
      </c>
      <c r="G44" s="15">
        <f t="shared" si="2"/>
        <v>0.78947368421052633</v>
      </c>
      <c r="H44" s="16">
        <f t="shared" si="1"/>
        <v>331.57894736842104</v>
      </c>
      <c r="K44" s="14"/>
      <c r="L44" s="14"/>
      <c r="M44" s="14"/>
      <c r="N44" s="23"/>
      <c r="O44" s="16"/>
    </row>
    <row r="45" spans="1:15" ht="15.75" customHeight="1" x14ac:dyDescent="0.2">
      <c r="A45" s="12">
        <v>285</v>
      </c>
      <c r="B45" s="13" t="s">
        <v>65</v>
      </c>
      <c r="C45" s="14">
        <v>92</v>
      </c>
      <c r="D45" s="14"/>
      <c r="E45" s="14"/>
      <c r="F45" s="14">
        <f t="shared" si="0"/>
        <v>92</v>
      </c>
      <c r="G45" s="15">
        <f t="shared" si="2"/>
        <v>0.78947368421052633</v>
      </c>
      <c r="H45" s="16">
        <f t="shared" si="1"/>
        <v>72.631578947368425</v>
      </c>
      <c r="K45" s="14"/>
      <c r="L45" s="14"/>
      <c r="M45" s="14"/>
      <c r="N45" s="23"/>
      <c r="O45" s="16"/>
    </row>
    <row r="46" spans="1:15" ht="15.75" customHeight="1" x14ac:dyDescent="0.2">
      <c r="A46" s="12" t="s">
        <v>66</v>
      </c>
      <c r="B46" s="13" t="s">
        <v>67</v>
      </c>
      <c r="C46" s="14">
        <v>592</v>
      </c>
      <c r="D46" s="14">
        <v>23</v>
      </c>
      <c r="E46" s="14"/>
      <c r="F46" s="14">
        <f t="shared" si="0"/>
        <v>615</v>
      </c>
      <c r="G46" s="15">
        <f t="shared" si="2"/>
        <v>0.78947368421052633</v>
      </c>
      <c r="H46" s="16">
        <f t="shared" si="1"/>
        <v>485.5263157894737</v>
      </c>
      <c r="K46" s="14"/>
      <c r="L46" s="14"/>
      <c r="M46" s="14"/>
      <c r="N46" s="23"/>
      <c r="O46" s="16"/>
    </row>
    <row r="47" spans="1:15" ht="15.75" customHeight="1" x14ac:dyDescent="0.2">
      <c r="A47" s="12">
        <v>336</v>
      </c>
      <c r="B47" s="13" t="s">
        <v>68</v>
      </c>
      <c r="C47" s="14">
        <v>72</v>
      </c>
      <c r="D47" s="14">
        <v>6</v>
      </c>
      <c r="E47" s="14"/>
      <c r="F47" s="14">
        <f t="shared" si="0"/>
        <v>78</v>
      </c>
      <c r="G47" s="15">
        <f t="shared" si="2"/>
        <v>0.78947368421052633</v>
      </c>
      <c r="H47" s="16">
        <f t="shared" si="1"/>
        <v>61.578947368421055</v>
      </c>
      <c r="K47" s="24"/>
    </row>
    <row r="48" spans="1:15" ht="15.75" customHeight="1" x14ac:dyDescent="0.2">
      <c r="A48" s="12">
        <v>350</v>
      </c>
      <c r="B48" s="13" t="s">
        <v>69</v>
      </c>
      <c r="C48" s="14">
        <v>29</v>
      </c>
      <c r="D48" s="14">
        <v>27</v>
      </c>
      <c r="E48" s="14"/>
      <c r="F48" s="14">
        <f t="shared" si="0"/>
        <v>56</v>
      </c>
      <c r="G48" s="15">
        <f t="shared" si="2"/>
        <v>0.78947368421052633</v>
      </c>
      <c r="H48" s="16">
        <f t="shared" si="1"/>
        <v>44.210526315789473</v>
      </c>
    </row>
    <row r="49" spans="1:15" ht="15.75" customHeight="1" x14ac:dyDescent="0.2">
      <c r="A49" s="12" t="s">
        <v>70</v>
      </c>
      <c r="B49" s="13" t="s">
        <v>71</v>
      </c>
      <c r="C49" s="14">
        <v>4691</v>
      </c>
      <c r="D49" s="14">
        <v>218</v>
      </c>
      <c r="E49" s="14"/>
      <c r="F49" s="14">
        <f t="shared" si="0"/>
        <v>4909</v>
      </c>
      <c r="G49" s="15">
        <f t="shared" si="2"/>
        <v>0.78947368421052633</v>
      </c>
      <c r="H49" s="16">
        <f t="shared" si="1"/>
        <v>3875.5263157894738</v>
      </c>
    </row>
    <row r="50" spans="1:15" ht="15.75" customHeight="1" x14ac:dyDescent="0.2">
      <c r="A50" s="12">
        <v>427</v>
      </c>
      <c r="B50" s="13" t="s">
        <v>72</v>
      </c>
      <c r="C50" s="14">
        <f>545+3</f>
        <v>548</v>
      </c>
      <c r="D50" s="14">
        <f>225+2</f>
        <v>227</v>
      </c>
      <c r="E50" s="14"/>
      <c r="F50" s="14">
        <f t="shared" si="0"/>
        <v>775</v>
      </c>
      <c r="G50" s="15">
        <f t="shared" si="2"/>
        <v>0.78947368421052633</v>
      </c>
      <c r="H50" s="16">
        <f t="shared" si="1"/>
        <v>611.84210526315792</v>
      </c>
      <c r="K50" s="14"/>
      <c r="L50" s="14"/>
      <c r="M50" s="14"/>
      <c r="N50" s="23"/>
      <c r="O50" s="16"/>
    </row>
    <row r="51" spans="1:15" ht="15.75" customHeight="1" x14ac:dyDescent="0.2">
      <c r="A51" s="12">
        <v>428</v>
      </c>
      <c r="B51" s="13" t="s">
        <v>73</v>
      </c>
      <c r="C51" s="14">
        <v>229</v>
      </c>
      <c r="D51" s="14"/>
      <c r="E51" s="14"/>
      <c r="F51" s="14">
        <f t="shared" si="0"/>
        <v>229</v>
      </c>
      <c r="G51" s="15">
        <f t="shared" si="2"/>
        <v>0.78947368421052633</v>
      </c>
      <c r="H51" s="16">
        <f t="shared" si="1"/>
        <v>180.78947368421052</v>
      </c>
      <c r="K51" s="14"/>
      <c r="L51" s="14"/>
      <c r="M51" s="14"/>
      <c r="N51" s="23"/>
      <c r="O51" s="16"/>
    </row>
    <row r="52" spans="1:15" ht="15.75" customHeight="1" x14ac:dyDescent="0.2">
      <c r="A52" s="18">
        <v>429</v>
      </c>
      <c r="B52" s="19" t="s">
        <v>74</v>
      </c>
      <c r="C52" s="20">
        <v>51</v>
      </c>
      <c r="D52" s="20"/>
      <c r="E52" s="20"/>
      <c r="F52" s="20">
        <f t="shared" si="0"/>
        <v>51</v>
      </c>
      <c r="G52" s="21">
        <f t="shared" si="2"/>
        <v>0.78947368421052633</v>
      </c>
      <c r="H52" s="22">
        <f t="shared" si="1"/>
        <v>40.263157894736842</v>
      </c>
      <c r="K52" s="14"/>
      <c r="L52" s="14"/>
      <c r="M52" s="14"/>
      <c r="N52" s="23"/>
      <c r="O52" s="16"/>
    </row>
    <row r="53" spans="1:15" ht="15.75" customHeight="1" x14ac:dyDescent="0.2">
      <c r="A53" s="12" t="s">
        <v>75</v>
      </c>
      <c r="B53" s="13" t="s">
        <v>76</v>
      </c>
      <c r="C53" s="14">
        <v>1794</v>
      </c>
      <c r="D53" s="14">
        <v>73</v>
      </c>
      <c r="E53" s="14"/>
      <c r="F53" s="14">
        <f t="shared" si="0"/>
        <v>1867</v>
      </c>
      <c r="G53" s="15">
        <f t="shared" si="2"/>
        <v>0.78947368421052633</v>
      </c>
      <c r="H53" s="16">
        <f t="shared" si="1"/>
        <v>1473.9473684210527</v>
      </c>
      <c r="K53" s="14"/>
      <c r="L53" s="14"/>
      <c r="M53" s="14"/>
      <c r="N53" s="23"/>
      <c r="O53" s="16"/>
    </row>
    <row r="54" spans="1:15" ht="15.75" customHeight="1" x14ac:dyDescent="0.2">
      <c r="A54" s="18">
        <v>467</v>
      </c>
      <c r="B54" s="19" t="s">
        <v>77</v>
      </c>
      <c r="C54" s="20">
        <v>28</v>
      </c>
      <c r="D54" s="20">
        <v>12</v>
      </c>
      <c r="E54" s="20"/>
      <c r="F54" s="20">
        <f t="shared" si="0"/>
        <v>40</v>
      </c>
      <c r="G54" s="21">
        <f t="shared" si="2"/>
        <v>0.78947368421052633</v>
      </c>
      <c r="H54" s="22">
        <f t="shared" si="1"/>
        <v>31.578947368421055</v>
      </c>
      <c r="K54" s="14"/>
      <c r="L54" s="14"/>
      <c r="M54" s="14"/>
      <c r="N54" s="23"/>
      <c r="O54" s="16"/>
    </row>
    <row r="55" spans="1:15" ht="15.75" customHeight="1" x14ac:dyDescent="0.2">
      <c r="A55" s="12">
        <v>500</v>
      </c>
      <c r="B55" s="13" t="s">
        <v>78</v>
      </c>
      <c r="C55" s="14">
        <v>122</v>
      </c>
      <c r="D55" s="14"/>
      <c r="E55" s="14"/>
      <c r="F55" s="14">
        <f t="shared" si="0"/>
        <v>122</v>
      </c>
      <c r="G55" s="15">
        <f t="shared" si="2"/>
        <v>0.78947368421052633</v>
      </c>
      <c r="H55" s="16">
        <f t="shared" si="1"/>
        <v>96.315789473684205</v>
      </c>
      <c r="K55" s="14"/>
      <c r="L55" s="14"/>
      <c r="M55" s="14"/>
      <c r="N55" s="23"/>
      <c r="O55" s="16"/>
    </row>
    <row r="56" spans="1:15" ht="15.75" customHeight="1" x14ac:dyDescent="0.2">
      <c r="A56" s="12">
        <v>501</v>
      </c>
      <c r="B56" s="13" t="s">
        <v>79</v>
      </c>
      <c r="C56" s="14">
        <v>97</v>
      </c>
      <c r="D56" s="14"/>
      <c r="E56" s="14"/>
      <c r="F56" s="14">
        <f t="shared" si="0"/>
        <v>97</v>
      </c>
      <c r="G56" s="15">
        <f t="shared" si="2"/>
        <v>0.78947368421052633</v>
      </c>
      <c r="H56" s="16">
        <f t="shared" si="1"/>
        <v>76.578947368421055</v>
      </c>
      <c r="K56" s="14"/>
      <c r="L56" s="14"/>
      <c r="M56" s="14"/>
      <c r="N56" s="23"/>
      <c r="O56" s="16"/>
    </row>
    <row r="57" spans="1:15" ht="15.75" customHeight="1" x14ac:dyDescent="0.2">
      <c r="A57" s="12" t="s">
        <v>80</v>
      </c>
      <c r="B57" s="13" t="s">
        <v>81</v>
      </c>
      <c r="C57" s="14">
        <v>20</v>
      </c>
      <c r="D57" s="14"/>
      <c r="E57" s="14"/>
      <c r="F57" s="14">
        <f t="shared" si="0"/>
        <v>20</v>
      </c>
      <c r="G57" s="15">
        <f t="shared" si="2"/>
        <v>0.78947368421052633</v>
      </c>
      <c r="H57" s="16">
        <f t="shared" si="1"/>
        <v>15.789473684210527</v>
      </c>
      <c r="K57" s="14"/>
      <c r="L57" s="14"/>
      <c r="M57" s="14"/>
      <c r="N57" s="23"/>
      <c r="O57" s="16"/>
    </row>
    <row r="58" spans="1:15" ht="15.75" customHeight="1" x14ac:dyDescent="0.2">
      <c r="A58" s="12">
        <v>503</v>
      </c>
      <c r="B58" s="13" t="s">
        <v>82</v>
      </c>
      <c r="C58" s="14">
        <v>17</v>
      </c>
      <c r="D58" s="14"/>
      <c r="E58" s="14"/>
      <c r="F58" s="14">
        <f t="shared" si="0"/>
        <v>17</v>
      </c>
      <c r="G58" s="15">
        <f t="shared" si="2"/>
        <v>0.78947368421052633</v>
      </c>
      <c r="H58" s="16">
        <f t="shared" si="1"/>
        <v>13.421052631578947</v>
      </c>
    </row>
    <row r="59" spans="1:15" ht="15.75" customHeight="1" x14ac:dyDescent="0.2">
      <c r="A59" s="18">
        <v>504</v>
      </c>
      <c r="B59" s="19" t="s">
        <v>83</v>
      </c>
      <c r="C59" s="20">
        <v>110</v>
      </c>
      <c r="D59" s="20"/>
      <c r="E59" s="20"/>
      <c r="F59" s="20">
        <f t="shared" si="0"/>
        <v>110</v>
      </c>
      <c r="G59" s="21">
        <f t="shared" si="2"/>
        <v>0.78947368421052633</v>
      </c>
      <c r="H59" s="22">
        <f t="shared" si="1"/>
        <v>86.84210526315789</v>
      </c>
      <c r="K59" s="14"/>
      <c r="L59" s="14"/>
      <c r="M59" s="14"/>
      <c r="N59" s="23"/>
      <c r="O59" s="16"/>
    </row>
    <row r="60" spans="1:15" ht="15.75" customHeight="1" x14ac:dyDescent="0.2">
      <c r="A60" s="12">
        <v>532</v>
      </c>
      <c r="B60" s="13" t="s">
        <v>84</v>
      </c>
      <c r="C60" s="14">
        <v>34</v>
      </c>
      <c r="D60" s="14">
        <v>12</v>
      </c>
      <c r="E60" s="14"/>
      <c r="F60" s="14">
        <f t="shared" si="0"/>
        <v>46</v>
      </c>
      <c r="G60" s="15">
        <f t="shared" si="2"/>
        <v>0.78947368421052633</v>
      </c>
      <c r="H60" s="16">
        <f t="shared" si="1"/>
        <v>36.315789473684212</v>
      </c>
      <c r="K60" s="24"/>
    </row>
    <row r="61" spans="1:15" ht="15.75" customHeight="1" x14ac:dyDescent="0.2">
      <c r="A61" s="12" t="s">
        <v>85</v>
      </c>
      <c r="B61" s="13" t="s">
        <v>86</v>
      </c>
      <c r="C61" s="14">
        <v>1213</v>
      </c>
      <c r="D61" s="14">
        <v>28</v>
      </c>
      <c r="E61" s="14"/>
      <c r="F61" s="14">
        <f t="shared" si="0"/>
        <v>1241</v>
      </c>
      <c r="G61" s="15">
        <f t="shared" si="2"/>
        <v>0.78947368421052633</v>
      </c>
      <c r="H61" s="16">
        <f t="shared" si="1"/>
        <v>979.73684210526312</v>
      </c>
    </row>
    <row r="62" spans="1:15" ht="15.75" customHeight="1" x14ac:dyDescent="0.2">
      <c r="A62" s="12">
        <v>547</v>
      </c>
      <c r="B62" s="13" t="s">
        <v>87</v>
      </c>
      <c r="C62" s="14">
        <v>11</v>
      </c>
      <c r="D62" s="14">
        <v>8</v>
      </c>
      <c r="E62" s="14"/>
      <c r="F62" s="14">
        <f t="shared" si="0"/>
        <v>19</v>
      </c>
      <c r="G62" s="15">
        <f t="shared" si="2"/>
        <v>0.78947368421052633</v>
      </c>
      <c r="H62" s="16">
        <f t="shared" si="1"/>
        <v>15</v>
      </c>
    </row>
    <row r="63" spans="1:15" ht="15.75" customHeight="1" x14ac:dyDescent="0.2">
      <c r="A63" s="12">
        <v>553</v>
      </c>
      <c r="B63" s="13" t="s">
        <v>88</v>
      </c>
      <c r="C63" s="14">
        <v>89</v>
      </c>
      <c r="D63" s="14">
        <v>5</v>
      </c>
      <c r="E63" s="14"/>
      <c r="F63" s="14">
        <f t="shared" si="0"/>
        <v>94</v>
      </c>
      <c r="G63" s="15">
        <f t="shared" si="2"/>
        <v>0.78947368421052633</v>
      </c>
      <c r="H63" s="16">
        <f t="shared" si="1"/>
        <v>74.21052631578948</v>
      </c>
    </row>
    <row r="64" spans="1:15" ht="15.75" customHeight="1" x14ac:dyDescent="0.2">
      <c r="A64" s="12" t="s">
        <v>89</v>
      </c>
      <c r="B64" s="13" t="s">
        <v>90</v>
      </c>
      <c r="C64" s="14">
        <v>239</v>
      </c>
      <c r="D64" s="14">
        <v>7</v>
      </c>
      <c r="E64" s="14"/>
      <c r="F64" s="14">
        <f t="shared" si="0"/>
        <v>246</v>
      </c>
      <c r="G64" s="15">
        <f t="shared" si="2"/>
        <v>0.78947368421052633</v>
      </c>
      <c r="H64" s="16">
        <f t="shared" si="1"/>
        <v>194.21052631578948</v>
      </c>
    </row>
    <row r="65" spans="1:15" ht="15.75" customHeight="1" x14ac:dyDescent="0.2">
      <c r="A65" s="12">
        <v>583</v>
      </c>
      <c r="B65" s="13" t="s">
        <v>91</v>
      </c>
      <c r="C65" s="14">
        <v>80</v>
      </c>
      <c r="D65" s="14">
        <v>4</v>
      </c>
      <c r="E65" s="14"/>
      <c r="F65" s="14">
        <f t="shared" si="0"/>
        <v>84</v>
      </c>
      <c r="G65" s="15">
        <f t="shared" si="2"/>
        <v>0.78947368421052633</v>
      </c>
      <c r="H65" s="16">
        <f t="shared" si="1"/>
        <v>66.315789473684205</v>
      </c>
    </row>
    <row r="66" spans="1:15" ht="15.75" customHeight="1" x14ac:dyDescent="0.2">
      <c r="A66" s="12" t="s">
        <v>92</v>
      </c>
      <c r="B66" s="13" t="s">
        <v>93</v>
      </c>
      <c r="C66" s="14">
        <v>3</v>
      </c>
      <c r="D66" s="14">
        <v>7</v>
      </c>
      <c r="E66" s="14"/>
      <c r="F66" s="14">
        <f t="shared" si="0"/>
        <v>10</v>
      </c>
      <c r="G66" s="15">
        <f t="shared" si="2"/>
        <v>0.78947368421052633</v>
      </c>
      <c r="H66" s="16">
        <f t="shared" si="1"/>
        <v>7.8947368421052637</v>
      </c>
    </row>
    <row r="67" spans="1:15" ht="15.75" customHeight="1" x14ac:dyDescent="0.2">
      <c r="A67" s="12" t="s">
        <v>94</v>
      </c>
      <c r="B67" s="13" t="s">
        <v>95</v>
      </c>
      <c r="C67" s="14">
        <v>1047</v>
      </c>
      <c r="D67" s="14">
        <v>25</v>
      </c>
      <c r="E67" s="14"/>
      <c r="F67" s="14">
        <f t="shared" si="0"/>
        <v>1072</v>
      </c>
      <c r="G67" s="15">
        <f t="shared" si="2"/>
        <v>0.78947368421052633</v>
      </c>
      <c r="H67" s="16">
        <f t="shared" si="1"/>
        <v>846.31578947368428</v>
      </c>
      <c r="K67" s="14"/>
      <c r="L67" s="14"/>
      <c r="M67" s="14"/>
      <c r="N67" s="23"/>
      <c r="O67" s="16"/>
    </row>
    <row r="68" spans="1:15" ht="15.75" customHeight="1" x14ac:dyDescent="0.2">
      <c r="A68" s="12">
        <v>625</v>
      </c>
      <c r="B68" s="13" t="s">
        <v>96</v>
      </c>
      <c r="C68" s="14">
        <v>429</v>
      </c>
      <c r="D68" s="14">
        <v>15</v>
      </c>
      <c r="E68" s="14"/>
      <c r="F68" s="14">
        <f t="shared" ref="F68:F74" si="3">+C68+D68+E68</f>
        <v>444</v>
      </c>
      <c r="G68" s="15">
        <f t="shared" si="2"/>
        <v>0.78947368421052633</v>
      </c>
      <c r="H68" s="16">
        <f t="shared" ref="H68:H74" si="4">F68*G68</f>
        <v>350.5263157894737</v>
      </c>
    </row>
    <row r="69" spans="1:15" ht="15.75" customHeight="1" x14ac:dyDescent="0.2">
      <c r="A69" s="12">
        <v>627</v>
      </c>
      <c r="B69" s="13" t="s">
        <v>97</v>
      </c>
      <c r="C69" s="14">
        <v>101</v>
      </c>
      <c r="D69" s="14"/>
      <c r="E69" s="14"/>
      <c r="F69" s="14">
        <f t="shared" si="3"/>
        <v>101</v>
      </c>
      <c r="G69" s="15">
        <f t="shared" si="2"/>
        <v>0.78947368421052633</v>
      </c>
      <c r="H69" s="16">
        <f t="shared" si="4"/>
        <v>79.736842105263165</v>
      </c>
    </row>
    <row r="70" spans="1:15" ht="15.75" customHeight="1" x14ac:dyDescent="0.2">
      <c r="A70" s="12">
        <v>635</v>
      </c>
      <c r="B70" s="13" t="s">
        <v>98</v>
      </c>
      <c r="C70" s="14">
        <v>36</v>
      </c>
      <c r="D70" s="14"/>
      <c r="E70" s="14"/>
      <c r="F70" s="14">
        <f t="shared" si="3"/>
        <v>36</v>
      </c>
      <c r="G70" s="15">
        <f t="shared" ref="G70:G74" si="5">+G69</f>
        <v>0.78947368421052633</v>
      </c>
      <c r="H70" s="16">
        <f t="shared" si="4"/>
        <v>28.421052631578949</v>
      </c>
    </row>
    <row r="71" spans="1:15" ht="15.75" customHeight="1" x14ac:dyDescent="0.2">
      <c r="A71" s="12" t="s">
        <v>99</v>
      </c>
      <c r="B71" s="13" t="s">
        <v>100</v>
      </c>
      <c r="C71" s="14">
        <v>2577</v>
      </c>
      <c r="D71" s="14">
        <v>16</v>
      </c>
      <c r="E71" s="14"/>
      <c r="F71" s="14">
        <f t="shared" si="3"/>
        <v>2593</v>
      </c>
      <c r="G71" s="15">
        <f t="shared" si="5"/>
        <v>0.78947368421052633</v>
      </c>
      <c r="H71" s="16">
        <f t="shared" si="4"/>
        <v>2047.1052631578948</v>
      </c>
    </row>
    <row r="72" spans="1:15" ht="15.75" customHeight="1" x14ac:dyDescent="0.2">
      <c r="A72" s="12" t="s">
        <v>101</v>
      </c>
      <c r="B72" s="13" t="s">
        <v>102</v>
      </c>
      <c r="C72" s="14">
        <v>27</v>
      </c>
      <c r="D72" s="14"/>
      <c r="E72" s="14"/>
      <c r="F72" s="14">
        <f t="shared" si="3"/>
        <v>27</v>
      </c>
      <c r="G72" s="15">
        <f t="shared" si="5"/>
        <v>0.78947368421052633</v>
      </c>
      <c r="H72" s="16">
        <f t="shared" si="4"/>
        <v>21.315789473684212</v>
      </c>
    </row>
    <row r="73" spans="1:15" ht="15.75" customHeight="1" x14ac:dyDescent="0.2">
      <c r="A73" s="25" t="s">
        <v>103</v>
      </c>
      <c r="B73" s="13" t="s">
        <v>104</v>
      </c>
      <c r="C73" s="14">
        <v>16</v>
      </c>
      <c r="D73" s="14">
        <v>11</v>
      </c>
      <c r="E73" s="14"/>
      <c r="F73" s="14">
        <f t="shared" si="3"/>
        <v>27</v>
      </c>
      <c r="G73" s="15">
        <f t="shared" si="5"/>
        <v>0.78947368421052633</v>
      </c>
      <c r="H73" s="16">
        <f t="shared" si="4"/>
        <v>21.315789473684212</v>
      </c>
    </row>
    <row r="74" spans="1:15" ht="15.75" customHeight="1" x14ac:dyDescent="0.2">
      <c r="A74" s="12" t="s">
        <v>105</v>
      </c>
      <c r="B74" s="13" t="s">
        <v>106</v>
      </c>
      <c r="C74" s="14">
        <v>822</v>
      </c>
      <c r="D74" s="14"/>
      <c r="E74" s="14"/>
      <c r="F74" s="14">
        <f t="shared" si="3"/>
        <v>822</v>
      </c>
      <c r="G74" s="15">
        <f t="shared" si="5"/>
        <v>0.78947368421052633</v>
      </c>
      <c r="H74" s="16">
        <f t="shared" si="4"/>
        <v>648.9473684210526</v>
      </c>
    </row>
    <row r="75" spans="1:15" ht="15.75" customHeight="1" thickBot="1" x14ac:dyDescent="0.25">
      <c r="A75" s="26"/>
      <c r="B75" s="27" t="s">
        <v>107</v>
      </c>
      <c r="C75" s="28">
        <f>SUM(C4:C74)</f>
        <v>73131</v>
      </c>
      <c r="D75" s="28">
        <f>SUM(D4:D74)</f>
        <v>1157</v>
      </c>
      <c r="E75" s="28">
        <f>SUM(E4:E74)</f>
        <v>762</v>
      </c>
      <c r="F75" s="28">
        <f>SUM(F4:F74)</f>
        <v>75050</v>
      </c>
      <c r="G75" s="29"/>
      <c r="H75" s="30">
        <f>SUM(H4:H74)</f>
        <v>59250.000000000022</v>
      </c>
    </row>
    <row r="76" spans="1:15" ht="15.75" customHeight="1" thickTop="1" x14ac:dyDescent="0.2">
      <c r="A76" s="3"/>
      <c r="B76" s="3"/>
    </row>
    <row r="77" spans="1:15" ht="15.75" customHeight="1" x14ac:dyDescent="0.2">
      <c r="D77" s="33" t="s">
        <v>108</v>
      </c>
      <c r="E77" s="33"/>
      <c r="F77" s="34">
        <v>168</v>
      </c>
    </row>
    <row r="78" spans="1:15" ht="15.75" customHeight="1" thickBot="1" x14ac:dyDescent="0.25">
      <c r="D78" s="35" t="s">
        <v>109</v>
      </c>
      <c r="E78" s="35"/>
      <c r="F78" s="36">
        <f>SUM(F75:F77)</f>
        <v>75218</v>
      </c>
    </row>
    <row r="79" spans="1:15" ht="15.75" customHeight="1" thickTop="1" x14ac:dyDescent="0.2">
      <c r="C79" s="37"/>
    </row>
    <row r="80" spans="1:15" ht="15.75" customHeight="1" x14ac:dyDescent="0.2">
      <c r="F80" s="34"/>
    </row>
  </sheetData>
  <pageMargins left="0.7" right="0.7" top="0.75" bottom="0.75" header="0.3" footer="0.3"/>
  <pageSetup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2024-09-13T16:31:49Z</dcterms:created>
  <dcterms:modified xsi:type="dcterms:W3CDTF">2024-09-13T16:35:09Z</dcterms:modified>
</cp:coreProperties>
</file>