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400" windowHeight="8460" tabRatio="965" firstSheet="1" activeTab="1"/>
  </bookViews>
  <sheets>
    <sheet name="Language " sheetId="1" r:id="rId1"/>
    <sheet name="FINANCIAL" sheetId="2" r:id="rId2"/>
    <sheet name="RECAP #9333.00" sheetId="3" r:id="rId3"/>
    <sheet name="#9333.00 Communications Innovat" sheetId="4" r:id="rId4"/>
    <sheet name="#9333.00 PM TIME" sheetId="5" r:id="rId5"/>
    <sheet name="#9333.00 Misc" sheetId="6" r:id="rId6"/>
    <sheet name="RECAP #9333.03" sheetId="7" r:id="rId7"/>
    <sheet name="#9333.03 Communication Innovato" sheetId="8" r:id="rId8"/>
    <sheet name="#9333.03 PM TIME" sheetId="9" r:id="rId9"/>
    <sheet name="#9333.03 Misc" sheetId="10" r:id="rId10"/>
    <sheet name="RECAP #9421.00" sheetId="11" r:id="rId11"/>
    <sheet name="#9421.00 Vendor A" sheetId="12" r:id="rId12"/>
    <sheet name="#9421.00 PM TIME" sheetId="13" r:id="rId13"/>
    <sheet name="#9421.00 Misc" sheetId="14" r:id="rId14"/>
    <sheet name="RECAP #XXXX.XX" sheetId="15" r:id="rId15"/>
    <sheet name="#XXXX.XX Vendor A " sheetId="16" r:id="rId16"/>
    <sheet name="#XXXX.XX PM TIME " sheetId="17" r:id="rId17"/>
    <sheet name="#XXXX.XX Misc " sheetId="18" r:id="rId18"/>
  </sheets>
  <definedNames>
    <definedName name="_xlfn.F.DIST" hidden="1">#NAME?</definedName>
    <definedName name="_xlnm.Print_Area" localSheetId="1">'FINANCIAL'!$A$1:$L$38</definedName>
    <definedName name="_xlnm.Print_Titles" localSheetId="1">'FINANCIAL'!$2:$2</definedName>
  </definedNames>
  <calcPr fullCalcOnLoad="1"/>
</workbook>
</file>

<file path=xl/comments2.xml><?xml version="1.0" encoding="utf-8"?>
<comments xmlns="http://schemas.openxmlformats.org/spreadsheetml/2006/main">
  <authors>
    <author>Jurgenson, John [DAS]</author>
  </authors>
  <commentList>
    <comment ref="E14" authorId="0">
      <text>
        <r>
          <rPr>
            <b/>
            <sz val="9"/>
            <rFont val="Tahoma"/>
            <family val="2"/>
          </rPr>
          <t>Jurgenson, John [DAS]:</t>
        </r>
        <r>
          <rPr>
            <sz val="9"/>
            <rFont val="Tahoma"/>
            <family val="2"/>
          </rPr>
          <t xml:space="preserve">
Re: Customer 1153 Construction Services Report[FY2023-13]
$John
Shannon, Jeff
2:05 PM (6 minutes ago)
to me
I'm not sure the $397.41 should be charged to CS23, that is not part of my project.
$1,742 is correct. Please increase the budget of  9333.00 CS23 by $1,742.13
Thank you.
Shannon, Jeff
Attachments
2:37 PM (3 minutes ago)
to me, James
Please increase the budget of CS23, Project 9333.00, by $7,818.91. 
Once increased, please reimburse DPS $7,818.91 to cover the expenses of the attached invoice they have already paid.
Thank you,
Jeff Shannon</t>
        </r>
      </text>
    </comment>
  </commentList>
</comments>
</file>

<file path=xl/sharedStrings.xml><?xml version="1.0" encoding="utf-8"?>
<sst xmlns="http://schemas.openxmlformats.org/spreadsheetml/2006/main" count="382" uniqueCount="149">
  <si>
    <t>Misc</t>
  </si>
  <si>
    <t>Misc.</t>
  </si>
  <si>
    <t>Doc
  #</t>
  </si>
  <si>
    <t>Date</t>
  </si>
  <si>
    <t>Invoice</t>
  </si>
  <si>
    <t>Payment 
Amount</t>
  </si>
  <si>
    <t>Total
Paid</t>
  </si>
  <si>
    <t xml:space="preserve"> </t>
  </si>
  <si>
    <t>CONTRACTED</t>
  </si>
  <si>
    <t>EXPENDED</t>
  </si>
  <si>
    <t>Activity</t>
  </si>
  <si>
    <t>Contract 
&amp; C.O.'s</t>
  </si>
  <si>
    <t>Contract
Total</t>
  </si>
  <si>
    <t>Balance</t>
  </si>
  <si>
    <t>Status</t>
  </si>
  <si>
    <t>PROJECT NUMBER</t>
  </si>
  <si>
    <t>PROJECT TITLE</t>
  </si>
  <si>
    <t>Project Mgr.</t>
  </si>
  <si>
    <t>Total Project Budget</t>
  </si>
  <si>
    <t>Contracted Amount</t>
  </si>
  <si>
    <t>Expended Amount</t>
  </si>
  <si>
    <t>Recap</t>
  </si>
  <si>
    <t>CONTRACTED,  NOT EXPENDED</t>
  </si>
  <si>
    <t>UNDER(OVER)
Budget</t>
  </si>
  <si>
    <t>Total Project Cost</t>
  </si>
  <si>
    <t>Totals</t>
  </si>
  <si>
    <t>Internal documents</t>
  </si>
  <si>
    <t xml:space="preserve">Doc #  </t>
  </si>
  <si>
    <t>Budget amount</t>
  </si>
  <si>
    <t>Do not code PM, EADOC, or Builders Risk here</t>
  </si>
  <si>
    <t>TRANSFERS</t>
  </si>
  <si>
    <t>PM TIME</t>
  </si>
  <si>
    <t>hard code</t>
  </si>
  <si>
    <t>link to project recap</t>
  </si>
  <si>
    <t>Additional Funds</t>
  </si>
  <si>
    <t>Sales Tax Refunds</t>
  </si>
  <si>
    <t>Total Funds &amp; Sales Tax Refunds</t>
  </si>
  <si>
    <t>Less: Total Assigned</t>
  </si>
  <si>
    <t>Total Unassigned / Unallocated</t>
  </si>
  <si>
    <t>link to this page budget column</t>
  </si>
  <si>
    <t>Activity Code</t>
  </si>
  <si>
    <t>Vertical Infrastructure Project Allocation</t>
  </si>
  <si>
    <t>Contracted Not Expended</t>
  </si>
  <si>
    <t>Not                Encumbered</t>
  </si>
  <si>
    <t>Budget</t>
  </si>
  <si>
    <t>Total funds not allocated to the projects listed above</t>
  </si>
  <si>
    <t>Subtotal</t>
  </si>
  <si>
    <t>Total funds Available</t>
  </si>
  <si>
    <t>Total obligated by contract or PO</t>
  </si>
  <si>
    <t>Variance</t>
  </si>
  <si>
    <t>For these projects the recap budget page will link to the Vertical Infrastructure project allocation and not the Total Budget column</t>
  </si>
  <si>
    <t>Acct. Codes-0017-335-CS23</t>
  </si>
  <si>
    <r>
      <t>Acct. Codes-0017-335-CS23-</t>
    </r>
    <r>
      <rPr>
        <b/>
        <sz val="11"/>
        <color indexed="10"/>
        <rFont val="Arial"/>
        <family val="2"/>
      </rPr>
      <t>xxxx</t>
    </r>
  </si>
  <si>
    <t>Acct. Codes-0017-335-CS23-xxxx</t>
  </si>
  <si>
    <t>Capitol Security Projects</t>
  </si>
  <si>
    <t>Capitol Security Upgrade Totals</t>
  </si>
  <si>
    <t xml:space="preserve">Total Appropriation </t>
  </si>
  <si>
    <t>Communications Innovators</t>
  </si>
  <si>
    <t>Vendor:00002119160</t>
  </si>
  <si>
    <t>DO Procore</t>
  </si>
  <si>
    <t>DO 33523354810</t>
  </si>
  <si>
    <t>Capitol Complex Phase 2 Camera Install</t>
  </si>
  <si>
    <t>Project # 9333.00</t>
  </si>
  <si>
    <t>Program code 933300</t>
  </si>
  <si>
    <t>Major Program 4E21</t>
  </si>
  <si>
    <t>MA-005-23075</t>
  </si>
  <si>
    <t>Project Manager - Charlee C.</t>
  </si>
  <si>
    <t>Servers</t>
  </si>
  <si>
    <t>Axis Product and Accessories</t>
  </si>
  <si>
    <t>Labor Rates for Install Reg Rate</t>
  </si>
  <si>
    <t>Milestone Device License</t>
  </si>
  <si>
    <t>1 Year Milestone Care Plus</t>
  </si>
  <si>
    <t>Warranty/Service Contract</t>
  </si>
  <si>
    <t>Subcontractors</t>
  </si>
  <si>
    <t>9333.00</t>
  </si>
  <si>
    <t>Charlee C.</t>
  </si>
  <si>
    <t>Object code</t>
  </si>
  <si>
    <t>3911</t>
  </si>
  <si>
    <t>2829</t>
  </si>
  <si>
    <t>9210</t>
  </si>
  <si>
    <t>2464</t>
  </si>
  <si>
    <t>Inv. 111086, 111091, 111092</t>
  </si>
  <si>
    <t>Object Code</t>
  </si>
  <si>
    <t>Inv. 111784 &amp; Inv.111783</t>
  </si>
  <si>
    <t>Inv. 112221, 112219, 112217, 112222</t>
  </si>
  <si>
    <t>Inv. 112641, 112642, 112669</t>
  </si>
  <si>
    <t>PRC 3352335PC4810</t>
  </si>
  <si>
    <t>PRC 3352335PB4810</t>
  </si>
  <si>
    <t>PRC 3352335PA4810</t>
  </si>
  <si>
    <t>PRC 3352335PD4810</t>
  </si>
  <si>
    <t>Move from SC22 to CS23</t>
  </si>
  <si>
    <t>CDE 33523163800</t>
  </si>
  <si>
    <t>CO 1</t>
  </si>
  <si>
    <t>PRC 3352335PE4810</t>
  </si>
  <si>
    <t>Inv. 113042, 113045</t>
  </si>
  <si>
    <t>Activity code:No activity code</t>
  </si>
  <si>
    <t>eDAS E255</t>
  </si>
  <si>
    <t>2507</t>
  </si>
  <si>
    <t>Electrical Services</t>
  </si>
  <si>
    <t>DAS2023131153</t>
  </si>
  <si>
    <t>IET DAS202313115300001</t>
  </si>
  <si>
    <t>FY23</t>
  </si>
  <si>
    <t>DO 33524354810</t>
  </si>
  <si>
    <t>Rolled to FY24</t>
  </si>
  <si>
    <t>PRC 3352435PF4810</t>
  </si>
  <si>
    <t>Inv. 113480, 113481</t>
  </si>
  <si>
    <t>IET 005FY23CS23TODPS</t>
  </si>
  <si>
    <t>Transfer expense from DPS</t>
  </si>
  <si>
    <t>4011</t>
  </si>
  <si>
    <t>CDE 33524261801</t>
  </si>
  <si>
    <t>Inv. INV000039891</t>
  </si>
  <si>
    <t>PRC 3352435PG4810</t>
  </si>
  <si>
    <t>Inv. 114693</t>
  </si>
  <si>
    <t>PRC 3352435PH4810</t>
  </si>
  <si>
    <t>Inv. 115187</t>
  </si>
  <si>
    <t>FINAL</t>
  </si>
  <si>
    <t>C</t>
  </si>
  <si>
    <t>9333.03</t>
  </si>
  <si>
    <t>Capitol Complex Camera Project Phase 2 - Missing Views</t>
  </si>
  <si>
    <t>Jeff S.</t>
  </si>
  <si>
    <t>Project # 9333.03</t>
  </si>
  <si>
    <t>Program code 933303</t>
  </si>
  <si>
    <t>Project Manager - Jeff S.</t>
  </si>
  <si>
    <t>Communication Innovators</t>
  </si>
  <si>
    <t>Vendor: 00002119160</t>
  </si>
  <si>
    <t>MA# 005-23075</t>
  </si>
  <si>
    <t>DO 33524129811</t>
  </si>
  <si>
    <t>DO IA Advantage</t>
  </si>
  <si>
    <t>Object class</t>
  </si>
  <si>
    <t>510</t>
  </si>
  <si>
    <t>501</t>
  </si>
  <si>
    <t>405</t>
  </si>
  <si>
    <t>701</t>
  </si>
  <si>
    <t>901</t>
  </si>
  <si>
    <t>9421.00</t>
  </si>
  <si>
    <t>DAS TH East Gate Replacement</t>
  </si>
  <si>
    <t>James T.</t>
  </si>
  <si>
    <t>Vendor A</t>
  </si>
  <si>
    <t xml:space="preserve">Vendor: </t>
  </si>
  <si>
    <t>Activity code:</t>
  </si>
  <si>
    <t>Project # 9421.00</t>
  </si>
  <si>
    <t>Program code 942100</t>
  </si>
  <si>
    <t>Project Manager - James T.</t>
  </si>
  <si>
    <t>Project Name</t>
  </si>
  <si>
    <t>Project # XXXX.XX</t>
  </si>
  <si>
    <t>Program code XXXX.XX</t>
  </si>
  <si>
    <t xml:space="preserve">Project Manager - </t>
  </si>
  <si>
    <t xml:space="preserve">Major Program </t>
  </si>
  <si>
    <t>eDAS  E2DI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</si>
</sst>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h:mm:ss\ AM/PM"/>
    <numFmt numFmtId="167" formatCode="#,##0.0_);[Red]\(#,##0.0\)"/>
    <numFmt numFmtId="168" formatCode="mm/dd/yy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0;\(&quot;$&quot;#,##0.00\)"/>
    <numFmt numFmtId="179" formatCode="0000.00"/>
    <numFmt numFmtId="180" formatCode="#,##0.000"/>
    <numFmt numFmtId="181" formatCode="#,##0.0000"/>
    <numFmt numFmtId="182" formatCode="#,##0.00000"/>
    <numFmt numFmtId="183" formatCode="#,##0.000000"/>
    <numFmt numFmtId="184" formatCode="0000"/>
    <numFmt numFmtId="185" formatCode="00"/>
    <numFmt numFmtId="186" formatCode="dd\-mmm\-yy"/>
    <numFmt numFmtId="187" formatCode="000"/>
    <numFmt numFmtId="188" formatCode="m/d/yyyy;@"/>
    <numFmt numFmtId="189" formatCode="0.000"/>
    <numFmt numFmtId="190" formatCode="0.0000"/>
    <numFmt numFmtId="191" formatCode="[$-409]dddd\,\ mmmm\ d\,\ yyyy"/>
    <numFmt numFmtId="192" formatCode="_([$$-409]* #,##0.00_);_([$$-409]* \(#,##0.00\);_([$$-409]* &quot;-&quot;??_);_(@_)"/>
    <numFmt numFmtId="193" formatCode="0;[Red]0"/>
    <numFmt numFmtId="194" formatCode="_([$$-409]* #,##0.0000_);_([$$-409]* \(#,##0.0000\);_([$$-409]* &quot;-&quot;??_);_(@_)"/>
    <numFmt numFmtId="195" formatCode="_(* #,##0_);_(* \(#,##0\);_(* &quot;-&quot;??_);_(@_)"/>
    <numFmt numFmtId="196" formatCode="_(* #,##0.00000_);_(* \(#,##0.00000\);_(* &quot;-&quot;??_);_(@_)"/>
    <numFmt numFmtId="197" formatCode="0.00;[Red]0.00"/>
    <numFmt numFmtId="198" formatCode="0.0;[Red]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sz val="10"/>
      <color indexed="8"/>
      <name val="Calibri"/>
      <family val="2"/>
    </font>
    <font>
      <i/>
      <sz val="8"/>
      <color indexed="55"/>
      <name val="Arial"/>
      <family val="2"/>
    </font>
    <font>
      <sz val="10"/>
      <color indexed="63"/>
      <name val="Arial"/>
      <family val="2"/>
    </font>
    <font>
      <b/>
      <sz val="10"/>
      <color indexed="12"/>
      <name val="Arial"/>
      <family val="2"/>
    </font>
    <font>
      <i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rgb="FF92D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i/>
      <sz val="8"/>
      <color theme="0" tint="-0.24997000396251678"/>
      <name val="Arial"/>
      <family val="2"/>
    </font>
    <font>
      <sz val="10"/>
      <color rgb="FF222222"/>
      <name val="Arial"/>
      <family val="2"/>
    </font>
    <font>
      <b/>
      <sz val="10"/>
      <color rgb="FF0000CC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2" fillId="0" borderId="0" xfId="80" applyFont="1" applyBorder="1">
      <alignment/>
      <protection/>
    </xf>
    <xf numFmtId="40" fontId="2" fillId="0" borderId="0" xfId="80" applyNumberFormat="1" applyFont="1" applyBorder="1">
      <alignment/>
      <protection/>
    </xf>
    <xf numFmtId="164" fontId="2" fillId="0" borderId="0" xfId="0" applyNumberFormat="1" applyFont="1" applyAlignment="1">
      <alignment horizontal="center"/>
    </xf>
    <xf numFmtId="40" fontId="2" fillId="0" borderId="0" xfId="80" applyNumberFormat="1" applyFont="1">
      <alignment/>
      <protection/>
    </xf>
    <xf numFmtId="0" fontId="2" fillId="0" borderId="0" xfId="80" applyFont="1">
      <alignment/>
      <protection/>
    </xf>
    <xf numFmtId="40" fontId="2" fillId="0" borderId="0" xfId="80" applyNumberFormat="1" applyFont="1" applyAlignment="1">
      <alignment horizontal="center"/>
      <protection/>
    </xf>
    <xf numFmtId="40" fontId="2" fillId="0" borderId="0" xfId="80" applyNumberFormat="1" applyFont="1" applyBorder="1" applyAlignment="1">
      <alignment horizontal="right"/>
      <protection/>
    </xf>
    <xf numFmtId="0" fontId="2" fillId="0" borderId="0" xfId="80" applyFont="1" applyFill="1">
      <alignment/>
      <protection/>
    </xf>
    <xf numFmtId="0" fontId="65" fillId="0" borderId="0" xfId="81" applyFont="1">
      <alignment/>
      <protection/>
    </xf>
    <xf numFmtId="0" fontId="66" fillId="0" borderId="0" xfId="0" applyFont="1" applyAlignment="1">
      <alignment/>
    </xf>
    <xf numFmtId="0" fontId="5" fillId="0" borderId="0" xfId="81" applyFont="1">
      <alignment/>
      <protection/>
    </xf>
    <xf numFmtId="0" fontId="6" fillId="0" borderId="0" xfId="81" applyFont="1">
      <alignment/>
      <protection/>
    </xf>
    <xf numFmtId="0" fontId="10" fillId="0" borderId="0" xfId="81" applyFont="1">
      <alignment/>
      <protection/>
    </xf>
    <xf numFmtId="4" fontId="2" fillId="0" borderId="0" xfId="81" applyNumberFormat="1" applyFont="1">
      <alignment/>
      <protection/>
    </xf>
    <xf numFmtId="0" fontId="2" fillId="0" borderId="0" xfId="81" applyFont="1">
      <alignment/>
      <protection/>
    </xf>
    <xf numFmtId="164" fontId="12" fillId="0" borderId="0" xfId="68" applyNumberFormat="1" applyFont="1" applyFill="1">
      <alignment/>
      <protection/>
    </xf>
    <xf numFmtId="1" fontId="13" fillId="0" borderId="0" xfId="68" applyNumberFormat="1" applyFont="1" applyAlignment="1">
      <alignment horizontal="left"/>
      <protection/>
    </xf>
    <xf numFmtId="4" fontId="67" fillId="0" borderId="0" xfId="81" applyNumberFormat="1" applyFont="1">
      <alignment/>
      <protection/>
    </xf>
    <xf numFmtId="40" fontId="4" fillId="0" borderId="0" xfId="68" applyNumberFormat="1" applyFont="1">
      <alignment/>
      <protection/>
    </xf>
    <xf numFmtId="164" fontId="5" fillId="0" borderId="0" xfId="81" applyNumberFormat="1" applyFont="1">
      <alignment/>
      <protection/>
    </xf>
    <xf numFmtId="164" fontId="5" fillId="0" borderId="0" xfId="68" applyNumberFormat="1" applyFont="1">
      <alignment/>
      <protection/>
    </xf>
    <xf numFmtId="0" fontId="6" fillId="0" borderId="0" xfId="81" applyFont="1" applyBorder="1">
      <alignment/>
      <protection/>
    </xf>
    <xf numFmtId="164" fontId="5" fillId="0" borderId="0" xfId="68" applyNumberFormat="1" applyFont="1" applyBorder="1">
      <alignment/>
      <protection/>
    </xf>
    <xf numFmtId="0" fontId="5" fillId="0" borderId="0" xfId="81" applyFont="1" applyBorder="1" applyAlignment="1">
      <alignment wrapText="1"/>
      <protection/>
    </xf>
    <xf numFmtId="4" fontId="6" fillId="0" borderId="0" xfId="81" applyNumberFormat="1" applyFont="1" applyBorder="1">
      <alignment/>
      <protection/>
    </xf>
    <xf numFmtId="4" fontId="2" fillId="0" borderId="0" xfId="81" applyNumberFormat="1" applyFont="1" applyBorder="1">
      <alignment/>
      <protection/>
    </xf>
    <xf numFmtId="0" fontId="2" fillId="0" borderId="0" xfId="81" applyFont="1" applyBorder="1">
      <alignment/>
      <protection/>
    </xf>
    <xf numFmtId="0" fontId="6" fillId="0" borderId="10" xfId="81" applyFont="1" applyBorder="1">
      <alignment/>
      <protection/>
    </xf>
    <xf numFmtId="0" fontId="6" fillId="0" borderId="10" xfId="81" applyFont="1" applyBorder="1" applyAlignment="1">
      <alignment horizontal="center" wrapText="1"/>
      <protection/>
    </xf>
    <xf numFmtId="40" fontId="6" fillId="0" borderId="10" xfId="81" applyNumberFormat="1" applyFont="1" applyBorder="1">
      <alignment/>
      <protection/>
    </xf>
    <xf numFmtId="40" fontId="6" fillId="0" borderId="10" xfId="81" applyNumberFormat="1" applyFont="1" applyBorder="1" applyAlignment="1">
      <alignment horizontal="center"/>
      <protection/>
    </xf>
    <xf numFmtId="40" fontId="6" fillId="0" borderId="10" xfId="81" applyNumberFormat="1" applyFont="1" applyBorder="1" applyAlignment="1">
      <alignment horizontal="center" wrapText="1"/>
      <protection/>
    </xf>
    <xf numFmtId="4" fontId="6" fillId="0" borderId="0" xfId="81" applyNumberFormat="1" applyFont="1" applyAlignment="1">
      <alignment horizontal="center"/>
      <protection/>
    </xf>
    <xf numFmtId="40" fontId="2" fillId="0" borderId="0" xfId="81" applyNumberFormat="1" applyFont="1">
      <alignment/>
      <protection/>
    </xf>
    <xf numFmtId="4" fontId="2" fillId="0" borderId="0" xfId="81" applyNumberFormat="1" applyFont="1" applyAlignment="1">
      <alignment horizontal="center"/>
      <protection/>
    </xf>
    <xf numFmtId="40" fontId="2" fillId="0" borderId="0" xfId="68" applyNumberFormat="1" applyFont="1">
      <alignment/>
      <protection/>
    </xf>
    <xf numFmtId="0" fontId="2" fillId="0" borderId="0" xfId="81" applyFont="1" applyAlignment="1">
      <alignment horizontal="right"/>
      <protection/>
    </xf>
    <xf numFmtId="40" fontId="2" fillId="0" borderId="0" xfId="81" applyNumberFormat="1" applyFont="1" applyBorder="1">
      <alignment/>
      <protection/>
    </xf>
    <xf numFmtId="0" fontId="8" fillId="0" borderId="0" xfId="81" applyFont="1" applyBorder="1">
      <alignment/>
      <protection/>
    </xf>
    <xf numFmtId="0" fontId="8" fillId="0" borderId="11" xfId="81" applyFont="1" applyBorder="1" applyAlignment="1">
      <alignment horizontal="right"/>
      <protection/>
    </xf>
    <xf numFmtId="40" fontId="8" fillId="0" borderId="11" xfId="81" applyNumberFormat="1" applyFont="1" applyBorder="1">
      <alignment/>
      <protection/>
    </xf>
    <xf numFmtId="0" fontId="8" fillId="0" borderId="11" xfId="81" applyFont="1" applyBorder="1">
      <alignment/>
      <protection/>
    </xf>
    <xf numFmtId="40" fontId="10" fillId="0" borderId="0" xfId="68" applyNumberFormat="1" applyFont="1" applyBorder="1">
      <alignment/>
      <protection/>
    </xf>
    <xf numFmtId="0" fontId="10" fillId="0" borderId="0" xfId="68" applyFont="1">
      <alignment/>
      <protection/>
    </xf>
    <xf numFmtId="49" fontId="4" fillId="0" borderId="0" xfId="68" applyNumberFormat="1" applyFont="1">
      <alignment/>
      <protection/>
    </xf>
    <xf numFmtId="164" fontId="4" fillId="0" borderId="0" xfId="68" applyNumberFormat="1" applyFont="1">
      <alignment/>
      <protection/>
    </xf>
    <xf numFmtId="0" fontId="4" fillId="0" borderId="0" xfId="68" applyFont="1">
      <alignment/>
      <protection/>
    </xf>
    <xf numFmtId="49" fontId="4" fillId="0" borderId="0" xfId="68" applyNumberFormat="1" applyFont="1" applyBorder="1" applyAlignment="1">
      <alignment horizontal="left"/>
      <protection/>
    </xf>
    <xf numFmtId="40" fontId="10" fillId="0" borderId="0" xfId="68" applyNumberFormat="1" applyFont="1">
      <alignment/>
      <protection/>
    </xf>
    <xf numFmtId="0" fontId="5" fillId="0" borderId="0" xfId="68" applyFont="1">
      <alignment/>
      <protection/>
    </xf>
    <xf numFmtId="0" fontId="8" fillId="0" borderId="0" xfId="68" applyFont="1">
      <alignment/>
      <protection/>
    </xf>
    <xf numFmtId="0" fontId="2" fillId="0" borderId="0" xfId="68" applyFont="1">
      <alignment/>
      <protection/>
    </xf>
    <xf numFmtId="40" fontId="5" fillId="0" borderId="0" xfId="68" applyNumberFormat="1" applyFont="1" applyFill="1" applyBorder="1">
      <alignment/>
      <protection/>
    </xf>
    <xf numFmtId="40" fontId="5" fillId="0" borderId="0" xfId="68" applyNumberFormat="1" applyFont="1" applyBorder="1">
      <alignment/>
      <protection/>
    </xf>
    <xf numFmtId="0" fontId="5" fillId="0" borderId="0" xfId="68" applyFont="1" applyAlignment="1">
      <alignment horizontal="right"/>
      <protection/>
    </xf>
    <xf numFmtId="164" fontId="5" fillId="0" borderId="0" xfId="68" applyNumberFormat="1" applyFont="1" applyBorder="1" applyAlignment="1">
      <alignment horizontal="left"/>
      <protection/>
    </xf>
    <xf numFmtId="40" fontId="5" fillId="0" borderId="0" xfId="68" applyNumberFormat="1" applyFont="1">
      <alignment/>
      <protection/>
    </xf>
    <xf numFmtId="49" fontId="2" fillId="0" borderId="0" xfId="68" applyNumberFormat="1" applyFont="1" applyBorder="1" applyAlignment="1">
      <alignment horizontal="center"/>
      <protection/>
    </xf>
    <xf numFmtId="164" fontId="2" fillId="0" borderId="0" xfId="68" applyNumberFormat="1" applyFont="1" applyAlignment="1">
      <alignment horizontal="center"/>
      <protection/>
    </xf>
    <xf numFmtId="164" fontId="2" fillId="0" borderId="0" xfId="68" applyNumberFormat="1" applyFont="1" applyAlignment="1">
      <alignment/>
      <protection/>
    </xf>
    <xf numFmtId="4" fontId="2" fillId="0" borderId="0" xfId="68" applyNumberFormat="1" applyFont="1" applyAlignment="1">
      <alignment horizontal="center"/>
      <protection/>
    </xf>
    <xf numFmtId="4" fontId="2" fillId="0" borderId="0" xfId="68" applyNumberFormat="1" applyFont="1">
      <alignment/>
      <protection/>
    </xf>
    <xf numFmtId="0" fontId="9" fillId="0" borderId="0" xfId="68" applyFont="1">
      <alignment/>
      <protection/>
    </xf>
    <xf numFmtId="49" fontId="2" fillId="0" borderId="0" xfId="68" applyNumberFormat="1" applyFont="1" applyFill="1" applyBorder="1" applyAlignment="1">
      <alignment horizontal="center"/>
      <protection/>
    </xf>
    <xf numFmtId="4" fontId="6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2" fillId="0" borderId="0" xfId="68" applyNumberFormat="1" applyFont="1" applyBorder="1">
      <alignment/>
      <protection/>
    </xf>
    <xf numFmtId="164" fontId="2" fillId="0" borderId="0" xfId="68" applyNumberFormat="1" applyFont="1" applyAlignment="1">
      <alignment horizontal="left"/>
      <protection/>
    </xf>
    <xf numFmtId="164" fontId="2" fillId="0" borderId="0" xfId="68" applyNumberFormat="1" applyFont="1">
      <alignment/>
      <protection/>
    </xf>
    <xf numFmtId="164" fontId="6" fillId="0" borderId="0" xfId="68" applyNumberFormat="1" applyFont="1" applyBorder="1" applyAlignment="1">
      <alignment horizontal="left"/>
      <protection/>
    </xf>
    <xf numFmtId="164" fontId="6" fillId="0" borderId="11" xfId="68" applyNumberFormat="1" applyFont="1" applyBorder="1">
      <alignment/>
      <protection/>
    </xf>
    <xf numFmtId="4" fontId="6" fillId="0" borderId="11" xfId="68" applyNumberFormat="1" applyFont="1" applyBorder="1">
      <alignment/>
      <protection/>
    </xf>
    <xf numFmtId="49" fontId="2" fillId="0" borderId="0" xfId="68" applyNumberFormat="1" applyFont="1">
      <alignment/>
      <protection/>
    </xf>
    <xf numFmtId="49" fontId="9" fillId="0" borderId="0" xfId="68" applyNumberFormat="1" applyFont="1" applyBorder="1">
      <alignment/>
      <protection/>
    </xf>
    <xf numFmtId="164" fontId="9" fillId="0" borderId="0" xfId="68" applyNumberFormat="1" applyFont="1" applyAlignment="1">
      <alignment horizontal="left"/>
      <protection/>
    </xf>
    <xf numFmtId="164" fontId="9" fillId="0" borderId="0" xfId="68" applyNumberFormat="1" applyFont="1">
      <alignment/>
      <protection/>
    </xf>
    <xf numFmtId="49" fontId="9" fillId="0" borderId="0" xfId="68" applyNumberFormat="1" applyFont="1">
      <alignment/>
      <protection/>
    </xf>
    <xf numFmtId="40" fontId="9" fillId="0" borderId="0" xfId="68" applyNumberFormat="1" applyFont="1">
      <alignment/>
      <protection/>
    </xf>
    <xf numFmtId="164" fontId="65" fillId="0" borderId="0" xfId="68" applyNumberFormat="1" applyFont="1">
      <alignment/>
      <protection/>
    </xf>
    <xf numFmtId="0" fontId="68" fillId="0" borderId="0" xfId="68" applyFont="1">
      <alignment/>
      <protection/>
    </xf>
    <xf numFmtId="0" fontId="69" fillId="0" borderId="0" xfId="68" applyFont="1">
      <alignment/>
      <protection/>
    </xf>
    <xf numFmtId="40" fontId="68" fillId="0" borderId="0" xfId="68" applyNumberFormat="1" applyFont="1" applyFill="1" applyBorder="1">
      <alignment/>
      <protection/>
    </xf>
    <xf numFmtId="40" fontId="68" fillId="0" borderId="0" xfId="68" applyNumberFormat="1" applyFont="1">
      <alignment/>
      <protection/>
    </xf>
    <xf numFmtId="40" fontId="68" fillId="0" borderId="0" xfId="68" applyNumberFormat="1" applyFont="1" applyBorder="1">
      <alignment/>
      <protection/>
    </xf>
    <xf numFmtId="49" fontId="5" fillId="0" borderId="10" xfId="68" applyNumberFormat="1" applyFont="1" applyBorder="1" applyAlignment="1">
      <alignment horizontal="center" wrapText="1"/>
      <protection/>
    </xf>
    <xf numFmtId="164" fontId="5" fillId="0" borderId="10" xfId="68" applyNumberFormat="1" applyFont="1" applyBorder="1" applyAlignment="1">
      <alignment horizontal="center"/>
      <protection/>
    </xf>
    <xf numFmtId="0" fontId="5" fillId="0" borderId="10" xfId="68" applyFont="1" applyBorder="1" applyAlignment="1">
      <alignment horizontal="center"/>
      <protection/>
    </xf>
    <xf numFmtId="40" fontId="5" fillId="0" borderId="10" xfId="68" applyNumberFormat="1" applyFont="1" applyBorder="1" applyAlignment="1">
      <alignment horizontal="center" wrapText="1"/>
      <protection/>
    </xf>
    <xf numFmtId="0" fontId="2" fillId="0" borderId="0" xfId="68" applyFont="1" applyAlignment="1">
      <alignment horizontal="left"/>
      <protection/>
    </xf>
    <xf numFmtId="49" fontId="2" fillId="0" borderId="0" xfId="68" applyNumberFormat="1" applyFont="1" applyAlignment="1">
      <alignment horizontal="left"/>
      <protection/>
    </xf>
    <xf numFmtId="40" fontId="2" fillId="0" borderId="0" xfId="68" applyNumberFormat="1" applyFont="1" quotePrefix="1">
      <alignment/>
      <protection/>
    </xf>
    <xf numFmtId="49" fontId="2" fillId="0" borderId="0" xfId="68" applyNumberFormat="1" applyFont="1" applyAlignment="1">
      <alignment horizontal="center"/>
      <protection/>
    </xf>
    <xf numFmtId="40" fontId="2" fillId="0" borderId="0" xfId="68" applyNumberFormat="1" applyFont="1" applyAlignment="1">
      <alignment horizontal="center"/>
      <protection/>
    </xf>
    <xf numFmtId="49" fontId="6" fillId="0" borderId="0" xfId="68" applyNumberFormat="1" applyFont="1">
      <alignment/>
      <protection/>
    </xf>
    <xf numFmtId="164" fontId="6" fillId="0" borderId="0" xfId="68" applyNumberFormat="1" applyFont="1">
      <alignment/>
      <protection/>
    </xf>
    <xf numFmtId="0" fontId="6" fillId="0" borderId="11" xfId="68" applyFont="1" applyBorder="1">
      <alignment/>
      <protection/>
    </xf>
    <xf numFmtId="40" fontId="6" fillId="0" borderId="11" xfId="68" applyNumberFormat="1" applyFont="1" applyBorder="1">
      <alignment/>
      <protection/>
    </xf>
    <xf numFmtId="0" fontId="70" fillId="0" borderId="0" xfId="68" applyFont="1">
      <alignment/>
      <protection/>
    </xf>
    <xf numFmtId="40" fontId="2" fillId="0" borderId="0" xfId="81" applyNumberFormat="1" applyFont="1" applyAlignment="1">
      <alignment horizontal="center"/>
      <protection/>
    </xf>
    <xf numFmtId="0" fontId="2" fillId="0" borderId="0" xfId="81" applyFont="1" applyAlignment="1">
      <alignment horizontal="center"/>
      <protection/>
    </xf>
    <xf numFmtId="49" fontId="2" fillId="0" borderId="0" xfId="80" applyNumberFormat="1" applyFont="1" applyAlignment="1">
      <alignment horizontal="center"/>
      <protection/>
    </xf>
    <xf numFmtId="0" fontId="71" fillId="0" borderId="0" xfId="0" applyFont="1" applyBorder="1" applyAlignment="1">
      <alignment/>
    </xf>
    <xf numFmtId="40" fontId="72" fillId="0" borderId="0" xfId="80" applyNumberFormat="1" applyFont="1">
      <alignment/>
      <protection/>
    </xf>
    <xf numFmtId="0" fontId="73" fillId="0" borderId="0" xfId="0" applyFont="1" applyAlignment="1">
      <alignment/>
    </xf>
    <xf numFmtId="0" fontId="68" fillId="0" borderId="10" xfId="80" applyFont="1" applyBorder="1" applyAlignment="1">
      <alignment horizontal="center" textRotation="90" wrapText="1"/>
      <protection/>
    </xf>
    <xf numFmtId="49" fontId="68" fillId="0" borderId="10" xfId="42" applyNumberFormat="1" applyFont="1" applyBorder="1" applyAlignment="1">
      <alignment horizontal="center" textRotation="90" wrapText="1"/>
    </xf>
    <xf numFmtId="40" fontId="68" fillId="0" borderId="10" xfId="42" applyNumberFormat="1" applyFont="1" applyBorder="1" applyAlignment="1">
      <alignment horizontal="center" wrapText="1"/>
    </xf>
    <xf numFmtId="40" fontId="6" fillId="0" borderId="10" xfId="80" applyNumberFormat="1" applyFont="1" applyBorder="1" applyAlignment="1">
      <alignment horizontal="center" wrapText="1"/>
      <protection/>
    </xf>
    <xf numFmtId="0" fontId="74" fillId="0" borderId="0" xfId="0" applyFont="1" applyAlignment="1">
      <alignment horizontal="center" wrapText="1"/>
    </xf>
    <xf numFmtId="0" fontId="6" fillId="0" borderId="0" xfId="80" applyFont="1" applyAlignment="1">
      <alignment horizontal="center" wrapText="1"/>
      <protection/>
    </xf>
    <xf numFmtId="0" fontId="2" fillId="0" borderId="0" xfId="80" applyFont="1" applyAlignment="1">
      <alignment horizontal="center"/>
      <protection/>
    </xf>
    <xf numFmtId="49" fontId="7" fillId="0" borderId="0" xfId="0" applyNumberFormat="1" applyFont="1" applyBorder="1" applyAlignment="1">
      <alignment horizontal="center" wrapText="1"/>
    </xf>
    <xf numFmtId="40" fontId="2" fillId="0" borderId="0" xfId="80" applyNumberFormat="1" applyFont="1" applyBorder="1" applyAlignment="1">
      <alignment horizontal="center"/>
      <protection/>
    </xf>
    <xf numFmtId="0" fontId="2" fillId="33" borderId="0" xfId="80" applyFont="1" applyFill="1" applyAlignment="1">
      <alignment horizontal="center"/>
      <protection/>
    </xf>
    <xf numFmtId="49" fontId="2" fillId="33" borderId="0" xfId="80" applyNumberFormat="1" applyFont="1" applyFill="1" applyAlignment="1">
      <alignment horizontal="center"/>
      <protection/>
    </xf>
    <xf numFmtId="40" fontId="2" fillId="33" borderId="0" xfId="80" applyNumberFormat="1" applyFont="1" applyFill="1" applyAlignment="1">
      <alignment horizontal="center"/>
      <protection/>
    </xf>
    <xf numFmtId="40" fontId="2" fillId="33" borderId="0" xfId="80" applyNumberFormat="1" applyFont="1" applyFill="1">
      <alignment/>
      <protection/>
    </xf>
    <xf numFmtId="0" fontId="73" fillId="33" borderId="0" xfId="0" applyFont="1" applyFill="1" applyAlignment="1">
      <alignment/>
    </xf>
    <xf numFmtId="0" fontId="2" fillId="0" borderId="12" xfId="80" applyFont="1" applyFill="1" applyBorder="1" applyAlignment="1">
      <alignment horizontal="center"/>
      <protection/>
    </xf>
    <xf numFmtId="49" fontId="2" fillId="0" borderId="12" xfId="80" applyNumberFormat="1" applyFont="1" applyFill="1" applyBorder="1" applyAlignment="1">
      <alignment horizontal="center"/>
      <protection/>
    </xf>
    <xf numFmtId="0" fontId="6" fillId="0" borderId="12" xfId="80" applyFont="1" applyFill="1" applyBorder="1">
      <alignment/>
      <protection/>
    </xf>
    <xf numFmtId="40" fontId="2" fillId="0" borderId="12" xfId="80" applyNumberFormat="1" applyFont="1" applyFill="1" applyBorder="1" applyAlignment="1">
      <alignment horizontal="center"/>
      <protection/>
    </xf>
    <xf numFmtId="0" fontId="73" fillId="0" borderId="0" xfId="0" applyFont="1" applyFill="1" applyAlignment="1">
      <alignment/>
    </xf>
    <xf numFmtId="0" fontId="6" fillId="0" borderId="12" xfId="0" applyFont="1" applyBorder="1" applyAlignment="1">
      <alignment horizontal="center"/>
    </xf>
    <xf numFmtId="40" fontId="2" fillId="0" borderId="12" xfId="80" applyNumberFormat="1" applyFont="1" applyBorder="1" applyAlignment="1">
      <alignment horizontal="center"/>
      <protection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0" xfId="80" applyFont="1" applyBorder="1" applyAlignment="1">
      <alignment horizontal="center"/>
      <protection/>
    </xf>
    <xf numFmtId="49" fontId="2" fillId="0" borderId="10" xfId="80" applyNumberFormat="1" applyFont="1" applyBorder="1" applyAlignment="1">
      <alignment horizontal="center"/>
      <protection/>
    </xf>
    <xf numFmtId="0" fontId="2" fillId="0" borderId="10" xfId="80" applyFont="1" applyBorder="1">
      <alignment/>
      <protection/>
    </xf>
    <xf numFmtId="40" fontId="2" fillId="0" borderId="10" xfId="80" applyNumberFormat="1" applyFont="1" applyBorder="1" applyAlignment="1">
      <alignment horizontal="center"/>
      <protection/>
    </xf>
    <xf numFmtId="49" fontId="2" fillId="0" borderId="0" xfId="80" applyNumberFormat="1" applyFont="1" applyBorder="1" applyAlignment="1">
      <alignment horizontal="center"/>
      <protection/>
    </xf>
    <xf numFmtId="49" fontId="6" fillId="0" borderId="0" xfId="80" applyNumberFormat="1" applyFont="1" applyFill="1" applyBorder="1" applyAlignment="1">
      <alignment horizontal="center"/>
      <protection/>
    </xf>
    <xf numFmtId="40" fontId="2" fillId="0" borderId="0" xfId="80" applyNumberFormat="1" applyFont="1" applyFill="1" applyBorder="1" applyAlignment="1">
      <alignment horizontal="center"/>
      <protection/>
    </xf>
    <xf numFmtId="0" fontId="6" fillId="0" borderId="0" xfId="80" applyFont="1" applyBorder="1">
      <alignment/>
      <protection/>
    </xf>
    <xf numFmtId="0" fontId="3" fillId="0" borderId="0" xfId="81">
      <alignment/>
      <protection/>
    </xf>
    <xf numFmtId="40" fontId="2" fillId="0" borderId="11" xfId="80" applyNumberFormat="1" applyFont="1" applyBorder="1" applyAlignment="1">
      <alignment horizontal="center"/>
      <protection/>
    </xf>
    <xf numFmtId="40" fontId="74" fillId="0" borderId="13" xfId="0" applyNumberFormat="1" applyFont="1" applyBorder="1" applyAlignment="1">
      <alignment horizontal="center"/>
    </xf>
    <xf numFmtId="8" fontId="2" fillId="0" borderId="12" xfId="45" applyNumberFormat="1" applyFont="1" applyFill="1" applyBorder="1" applyAlignment="1">
      <alignment horizontal="center"/>
    </xf>
    <xf numFmtId="8" fontId="2" fillId="0" borderId="0" xfId="80" applyNumberFormat="1" applyFont="1" applyFill="1" applyAlignment="1">
      <alignment horizontal="center"/>
      <protection/>
    </xf>
    <xf numFmtId="8" fontId="2" fillId="0" borderId="12" xfId="80" applyNumberFormat="1" applyFont="1" applyFill="1" applyBorder="1" applyAlignment="1">
      <alignment horizontal="center"/>
      <protection/>
    </xf>
    <xf numFmtId="8" fontId="6" fillId="0" borderId="13" xfId="80" applyNumberFormat="1" applyFont="1" applyBorder="1" applyAlignment="1">
      <alignment horizontal="center"/>
      <protection/>
    </xf>
    <xf numFmtId="8" fontId="2" fillId="0" borderId="10" xfId="80" applyNumberFormat="1" applyFont="1" applyBorder="1" applyAlignment="1">
      <alignment horizontal="center"/>
      <protection/>
    </xf>
    <xf numFmtId="8" fontId="73" fillId="0" borderId="10" xfId="0" applyNumberFormat="1" applyFont="1" applyBorder="1" applyAlignment="1">
      <alignment horizontal="center"/>
    </xf>
    <xf numFmtId="8" fontId="2" fillId="0" borderId="0" xfId="80" applyNumberFormat="1" applyFont="1" applyBorder="1" applyAlignment="1">
      <alignment horizontal="center"/>
      <protection/>
    </xf>
    <xf numFmtId="8" fontId="2" fillId="0" borderId="0" xfId="80" applyNumberFormat="1" applyFont="1" applyAlignment="1">
      <alignment horizontal="center"/>
      <protection/>
    </xf>
    <xf numFmtId="8" fontId="73" fillId="0" borderId="0" xfId="0" applyNumberFormat="1" applyFont="1" applyAlignment="1">
      <alignment horizontal="center"/>
    </xf>
    <xf numFmtId="8" fontId="2" fillId="0" borderId="0" xfId="80" applyNumberFormat="1" applyFont="1" applyFill="1" applyBorder="1" applyAlignment="1">
      <alignment horizontal="center"/>
      <protection/>
    </xf>
    <xf numFmtId="8" fontId="74" fillId="0" borderId="11" xfId="0" applyNumberFormat="1" applyFont="1" applyBorder="1" applyAlignment="1">
      <alignment horizontal="center"/>
    </xf>
    <xf numFmtId="40" fontId="75" fillId="0" borderId="12" xfId="80" applyNumberFormat="1" applyFont="1" applyFill="1" applyBorder="1" applyAlignment="1">
      <alignment horizontal="center" wrapText="1"/>
      <protection/>
    </xf>
    <xf numFmtId="40" fontId="75" fillId="0" borderId="12" xfId="80" applyNumberFormat="1" applyFont="1" applyFill="1" applyBorder="1" applyAlignment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wrapText="1"/>
    </xf>
    <xf numFmtId="0" fontId="76" fillId="0" borderId="12" xfId="0" applyFont="1" applyBorder="1" applyAlignment="1">
      <alignment wrapText="1"/>
    </xf>
    <xf numFmtId="0" fontId="2" fillId="0" borderId="12" xfId="80" applyFont="1" applyFill="1" applyBorder="1" applyAlignment="1">
      <alignment horizontal="left" wrapText="1"/>
      <protection/>
    </xf>
    <xf numFmtId="0" fontId="76" fillId="0" borderId="0" xfId="0" applyFont="1" applyAlignment="1">
      <alignment/>
    </xf>
    <xf numFmtId="0" fontId="76" fillId="34" borderId="12" xfId="0" applyFont="1" applyFill="1" applyBorder="1" applyAlignment="1">
      <alignment vertical="center" wrapText="1"/>
    </xf>
    <xf numFmtId="40" fontId="69" fillId="0" borderId="0" xfId="80" applyNumberFormat="1" applyFont="1" applyBorder="1" applyAlignment="1">
      <alignment horizontal="center"/>
      <protection/>
    </xf>
    <xf numFmtId="40" fontId="6" fillId="13" borderId="0" xfId="80" applyNumberFormat="1" applyFont="1" applyFill="1" applyBorder="1">
      <alignment/>
      <protection/>
    </xf>
    <xf numFmtId="40" fontId="6" fillId="13" borderId="11" xfId="80" applyNumberFormat="1" applyFont="1" applyFill="1" applyBorder="1" applyAlignment="1">
      <alignment horizontal="right"/>
      <protection/>
    </xf>
    <xf numFmtId="40" fontId="6" fillId="13" borderId="0" xfId="80" applyNumberFormat="1" applyFont="1" applyFill="1" applyBorder="1" applyAlignment="1">
      <alignment horizontal="right"/>
      <protection/>
    </xf>
    <xf numFmtId="40" fontId="6" fillId="13" borderId="15" xfId="80" applyNumberFormat="1" applyFont="1" applyFill="1" applyBorder="1" applyAlignment="1">
      <alignment horizontal="right"/>
      <protection/>
    </xf>
    <xf numFmtId="0" fontId="2" fillId="0" borderId="0" xfId="68" applyFont="1" applyAlignment="1">
      <alignment/>
      <protection/>
    </xf>
    <xf numFmtId="164" fontId="5" fillId="0" borderId="10" xfId="68" applyNumberFormat="1" applyFont="1" applyBorder="1" applyAlignment="1">
      <alignment horizontal="center" wrapText="1"/>
      <protection/>
    </xf>
    <xf numFmtId="0" fontId="2" fillId="0" borderId="12" xfId="80" applyFont="1" applyFill="1" applyBorder="1">
      <alignment/>
      <protection/>
    </xf>
    <xf numFmtId="174" fontId="14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0" fontId="5" fillId="35" borderId="0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174" fontId="2" fillId="0" borderId="0" xfId="0" applyNumberFormat="1" applyFont="1" applyFill="1" applyBorder="1" applyAlignment="1">
      <alignment horizontal="left"/>
    </xf>
    <xf numFmtId="174" fontId="2" fillId="0" borderId="0" xfId="0" applyNumberFormat="1" applyFont="1" applyBorder="1" applyAlignment="1">
      <alignment horizontal="left"/>
    </xf>
    <xf numFmtId="174" fontId="7" fillId="0" borderId="0" xfId="0" applyNumberFormat="1" applyFont="1" applyAlignment="1">
      <alignment horizontal="left"/>
    </xf>
    <xf numFmtId="174" fontId="2" fillId="0" borderId="0" xfId="0" applyNumberFormat="1" applyFont="1" applyAlignment="1">
      <alignment horizontal="left"/>
    </xf>
    <xf numFmtId="0" fontId="6" fillId="19" borderId="0" xfId="0" applyFont="1" applyFill="1" applyBorder="1" applyAlignment="1">
      <alignment wrapText="1"/>
    </xf>
    <xf numFmtId="174" fontId="7" fillId="0" borderId="0" xfId="47" applyNumberFormat="1" applyFont="1" applyFill="1" applyBorder="1" applyAlignment="1">
      <alignment horizontal="center"/>
    </xf>
    <xf numFmtId="174" fontId="7" fillId="0" borderId="17" xfId="47" applyNumberFormat="1" applyFont="1" applyFill="1" applyBorder="1" applyAlignment="1">
      <alignment horizontal="center"/>
    </xf>
    <xf numFmtId="174" fontId="7" fillId="0" borderId="11" xfId="47" applyNumberFormat="1" applyFont="1" applyFill="1" applyBorder="1" applyAlignment="1">
      <alignment horizontal="center"/>
    </xf>
    <xf numFmtId="0" fontId="2" fillId="0" borderId="12" xfId="80" applyFont="1" applyFill="1" applyBorder="1" applyAlignment="1">
      <alignment wrapText="1"/>
      <protection/>
    </xf>
    <xf numFmtId="4" fontId="6" fillId="0" borderId="0" xfId="68" applyNumberFormat="1" applyFont="1" applyAlignment="1">
      <alignment horizontal="center"/>
      <protection/>
    </xf>
    <xf numFmtId="4" fontId="77" fillId="0" borderId="0" xfId="68" applyNumberFormat="1" applyFont="1">
      <alignment/>
      <protection/>
    </xf>
    <xf numFmtId="40" fontId="2" fillId="0" borderId="0" xfId="68" applyNumberFormat="1" applyFont="1" applyAlignment="1">
      <alignment horizontal="left"/>
      <protection/>
    </xf>
    <xf numFmtId="40" fontId="68" fillId="0" borderId="0" xfId="68" applyNumberFormat="1" applyFont="1" applyAlignment="1">
      <alignment horizontal="center"/>
      <protection/>
    </xf>
    <xf numFmtId="4" fontId="8" fillId="0" borderId="11" xfId="81" applyNumberFormat="1" applyFont="1" applyBorder="1">
      <alignment/>
      <protection/>
    </xf>
    <xf numFmtId="4" fontId="2" fillId="0" borderId="12" xfId="80" applyNumberFormat="1" applyFont="1" applyFill="1" applyBorder="1" applyAlignment="1">
      <alignment horizontal="center"/>
      <protection/>
    </xf>
    <xf numFmtId="4" fontId="6" fillId="0" borderId="13" xfId="80" applyNumberFormat="1" applyFont="1" applyBorder="1" applyAlignment="1">
      <alignment horizontal="center"/>
      <protection/>
    </xf>
    <xf numFmtId="0" fontId="68" fillId="0" borderId="0" xfId="81" applyFont="1">
      <alignment/>
      <protection/>
    </xf>
    <xf numFmtId="4" fontId="69" fillId="0" borderId="0" xfId="81" applyNumberFormat="1" applyFont="1">
      <alignment/>
      <protection/>
    </xf>
    <xf numFmtId="40" fontId="65" fillId="0" borderId="0" xfId="68" applyNumberFormat="1" applyFont="1" applyBorder="1">
      <alignment/>
      <protection/>
    </xf>
    <xf numFmtId="0" fontId="65" fillId="0" borderId="0" xfId="68" applyFont="1">
      <alignment/>
      <protection/>
    </xf>
    <xf numFmtId="164" fontId="65" fillId="0" borderId="0" xfId="68" applyNumberFormat="1" applyFont="1" applyFill="1">
      <alignment/>
      <protection/>
    </xf>
    <xf numFmtId="0" fontId="69" fillId="0" borderId="0" xfId="81" applyFont="1">
      <alignment/>
      <protection/>
    </xf>
    <xf numFmtId="1" fontId="65" fillId="0" borderId="0" xfId="68" applyNumberFormat="1" applyFont="1" applyAlignment="1">
      <alignment horizontal="left"/>
      <protection/>
    </xf>
    <xf numFmtId="4" fontId="65" fillId="0" borderId="0" xfId="81" applyNumberFormat="1" applyFont="1">
      <alignment/>
      <protection/>
    </xf>
    <xf numFmtId="49" fontId="65" fillId="0" borderId="0" xfId="68" applyNumberFormat="1" applyFont="1" applyBorder="1" applyAlignment="1">
      <alignment horizontal="left"/>
      <protection/>
    </xf>
    <xf numFmtId="40" fontId="65" fillId="0" borderId="0" xfId="68" applyNumberFormat="1" applyFont="1">
      <alignment/>
      <protection/>
    </xf>
    <xf numFmtId="164" fontId="78" fillId="0" borderId="0" xfId="0" applyNumberFormat="1" applyFont="1" applyAlignment="1">
      <alignment/>
    </xf>
    <xf numFmtId="0" fontId="78" fillId="0" borderId="0" xfId="68" applyFont="1">
      <alignment/>
      <protection/>
    </xf>
    <xf numFmtId="40" fontId="65" fillId="0" borderId="0" xfId="68" applyNumberFormat="1" applyFont="1" applyFill="1" applyBorder="1">
      <alignment/>
      <protection/>
    </xf>
    <xf numFmtId="164" fontId="65" fillId="0" borderId="0" xfId="68" applyNumberFormat="1" applyFont="1" applyBorder="1">
      <alignment/>
      <protection/>
    </xf>
    <xf numFmtId="0" fontId="65" fillId="0" borderId="0" xfId="68" applyFont="1" applyAlignment="1">
      <alignment horizontal="right"/>
      <protection/>
    </xf>
    <xf numFmtId="40" fontId="79" fillId="0" borderId="0" xfId="68" applyNumberFormat="1" applyFont="1" applyFill="1" applyBorder="1">
      <alignment/>
      <protection/>
    </xf>
    <xf numFmtId="164" fontId="65" fillId="0" borderId="0" xfId="68" applyNumberFormat="1" applyFont="1" applyBorder="1" applyAlignment="1">
      <alignment horizontal="left"/>
      <protection/>
    </xf>
    <xf numFmtId="49" fontId="65" fillId="0" borderId="10" xfId="68" applyNumberFormat="1" applyFont="1" applyBorder="1" applyAlignment="1">
      <alignment horizontal="center" wrapText="1"/>
      <protection/>
    </xf>
    <xf numFmtId="164" fontId="65" fillId="0" borderId="10" xfId="68" applyNumberFormat="1" applyFont="1" applyBorder="1" applyAlignment="1">
      <alignment horizontal="center"/>
      <protection/>
    </xf>
    <xf numFmtId="0" fontId="65" fillId="0" borderId="10" xfId="68" applyFont="1" applyBorder="1" applyAlignment="1">
      <alignment horizontal="center"/>
      <protection/>
    </xf>
    <xf numFmtId="40" fontId="65" fillId="0" borderId="10" xfId="68" applyNumberFormat="1" applyFont="1" applyBorder="1" applyAlignment="1">
      <alignment horizontal="center" wrapText="1"/>
      <protection/>
    </xf>
    <xf numFmtId="49" fontId="69" fillId="0" borderId="0" xfId="68" applyNumberFormat="1" applyFont="1" applyBorder="1" applyAlignment="1">
      <alignment/>
      <protection/>
    </xf>
    <xf numFmtId="164" fontId="69" fillId="0" borderId="0" xfId="68" applyNumberFormat="1" applyFont="1" applyAlignment="1">
      <alignment horizontal="center"/>
      <protection/>
    </xf>
    <xf numFmtId="164" fontId="69" fillId="0" borderId="0" xfId="68" applyNumberFormat="1" applyFont="1" applyAlignment="1">
      <alignment horizontal="left"/>
      <protection/>
    </xf>
    <xf numFmtId="4" fontId="68" fillId="0" borderId="0" xfId="68" applyNumberFormat="1" applyFont="1" applyFill="1" applyAlignment="1">
      <alignment horizontal="center"/>
      <protection/>
    </xf>
    <xf numFmtId="4" fontId="69" fillId="0" borderId="0" xfId="68" applyNumberFormat="1" applyFont="1" applyAlignment="1">
      <alignment horizontal="center"/>
      <protection/>
    </xf>
    <xf numFmtId="4" fontId="69" fillId="0" borderId="0" xfId="68" applyNumberFormat="1" applyFont="1">
      <alignment/>
      <protection/>
    </xf>
    <xf numFmtId="164" fontId="69" fillId="0" borderId="0" xfId="0" applyNumberFormat="1" applyFont="1" applyAlignment="1">
      <alignment horizontal="center"/>
    </xf>
    <xf numFmtId="4" fontId="68" fillId="0" borderId="0" xfId="68" applyNumberFormat="1" applyFont="1">
      <alignment/>
      <protection/>
    </xf>
    <xf numFmtId="4" fontId="68" fillId="0" borderId="0" xfId="68" applyNumberFormat="1" applyFont="1" applyAlignment="1">
      <alignment horizontal="center"/>
      <protection/>
    </xf>
    <xf numFmtId="49" fontId="69" fillId="0" borderId="17" xfId="68" applyNumberFormat="1" applyFont="1" applyBorder="1" applyAlignment="1">
      <alignment/>
      <protection/>
    </xf>
    <xf numFmtId="164" fontId="69" fillId="0" borderId="17" xfId="68" applyNumberFormat="1" applyFont="1" applyBorder="1" applyAlignment="1">
      <alignment horizontal="center"/>
      <protection/>
    </xf>
    <xf numFmtId="164" fontId="69" fillId="0" borderId="17" xfId="68" applyNumberFormat="1" applyFont="1" applyBorder="1" applyAlignment="1">
      <alignment horizontal="left"/>
      <protection/>
    </xf>
    <xf numFmtId="4" fontId="69" fillId="0" borderId="17" xfId="68" applyNumberFormat="1" applyFont="1" applyBorder="1" applyAlignment="1">
      <alignment horizontal="center"/>
      <protection/>
    </xf>
    <xf numFmtId="4" fontId="68" fillId="0" borderId="17" xfId="68" applyNumberFormat="1" applyFont="1" applyBorder="1">
      <alignment/>
      <protection/>
    </xf>
    <xf numFmtId="4" fontId="69" fillId="0" borderId="17" xfId="68" applyNumberFormat="1" applyFont="1" applyBorder="1">
      <alignment/>
      <protection/>
    </xf>
    <xf numFmtId="0" fontId="68" fillId="0" borderId="17" xfId="68" applyFont="1" applyBorder="1" applyAlignment="1">
      <alignment horizontal="right"/>
      <protection/>
    </xf>
    <xf numFmtId="44" fontId="69" fillId="0" borderId="0" xfId="68" applyNumberFormat="1" applyFont="1">
      <alignment/>
      <protection/>
    </xf>
    <xf numFmtId="0" fontId="69" fillId="0" borderId="0" xfId="68" applyFont="1" applyAlignment="1">
      <alignment horizontal="left"/>
      <protection/>
    </xf>
    <xf numFmtId="164" fontId="69" fillId="0" borderId="0" xfId="68" applyNumberFormat="1" applyFont="1">
      <alignment/>
      <protection/>
    </xf>
    <xf numFmtId="164" fontId="68" fillId="0" borderId="0" xfId="68" applyNumberFormat="1" applyFont="1" applyBorder="1" applyAlignment="1">
      <alignment horizontal="left"/>
      <protection/>
    </xf>
    <xf numFmtId="164" fontId="68" fillId="0" borderId="11" xfId="68" applyNumberFormat="1" applyFont="1" applyBorder="1">
      <alignment/>
      <protection/>
    </xf>
    <xf numFmtId="44" fontId="68" fillId="0" borderId="11" xfId="68" applyNumberFormat="1" applyFont="1" applyBorder="1">
      <alignment/>
      <protection/>
    </xf>
    <xf numFmtId="4" fontId="68" fillId="0" borderId="11" xfId="68" applyNumberFormat="1" applyFont="1" applyBorder="1">
      <alignment/>
      <protection/>
    </xf>
    <xf numFmtId="0" fontId="68" fillId="0" borderId="0" xfId="68" applyFont="1" applyAlignment="1">
      <alignment horizontal="right"/>
      <protection/>
    </xf>
    <xf numFmtId="49" fontId="69" fillId="0" borderId="0" xfId="68" applyNumberFormat="1" applyFont="1" applyBorder="1">
      <alignment/>
      <protection/>
    </xf>
    <xf numFmtId="49" fontId="69" fillId="0" borderId="0" xfId="68" applyNumberFormat="1" applyFont="1" applyAlignment="1">
      <alignment horizontal="left"/>
      <protection/>
    </xf>
    <xf numFmtId="43" fontId="69" fillId="0" borderId="0" xfId="68" applyNumberFormat="1" applyFont="1">
      <alignment/>
      <protection/>
    </xf>
    <xf numFmtId="49" fontId="69" fillId="0" borderId="0" xfId="68" applyNumberFormat="1" applyFont="1">
      <alignment/>
      <protection/>
    </xf>
    <xf numFmtId="40" fontId="69" fillId="0" borderId="0" xfId="68" applyNumberFormat="1" applyFont="1">
      <alignment/>
      <protection/>
    </xf>
    <xf numFmtId="49" fontId="2" fillId="0" borderId="0" xfId="68" applyNumberFormat="1" applyFont="1" applyBorder="1" applyAlignment="1">
      <alignment/>
      <protection/>
    </xf>
    <xf numFmtId="40" fontId="6" fillId="0" borderId="0" xfId="68" applyNumberFormat="1" applyFont="1" applyAlignment="1">
      <alignment horizontal="center"/>
      <protection/>
    </xf>
    <xf numFmtId="44" fontId="6" fillId="0" borderId="11" xfId="68" applyNumberFormat="1" applyFont="1" applyBorder="1">
      <alignment/>
      <protection/>
    </xf>
    <xf numFmtId="164" fontId="69" fillId="0" borderId="0" xfId="68" applyNumberFormat="1" applyFont="1" applyBorder="1" applyAlignment="1">
      <alignment horizontal="left"/>
      <protection/>
    </xf>
    <xf numFmtId="164" fontId="69" fillId="0" borderId="0" xfId="68" applyNumberFormat="1" applyFont="1" applyBorder="1">
      <alignment/>
      <protection/>
    </xf>
    <xf numFmtId="4" fontId="69" fillId="0" borderId="0" xfId="68" applyNumberFormat="1" applyFont="1" applyBorder="1">
      <alignment/>
      <protection/>
    </xf>
    <xf numFmtId="0" fontId="69" fillId="0" borderId="0" xfId="68" applyFont="1" applyBorder="1">
      <alignment/>
      <protection/>
    </xf>
    <xf numFmtId="49" fontId="69" fillId="0" borderId="0" xfId="68" applyNumberFormat="1" applyFont="1" applyBorder="1" applyAlignment="1">
      <alignment horizontal="left"/>
      <protection/>
    </xf>
    <xf numFmtId="43" fontId="69" fillId="0" borderId="0" xfId="68" applyNumberFormat="1" applyFont="1" applyBorder="1">
      <alignment/>
      <protection/>
    </xf>
    <xf numFmtId="40" fontId="69" fillId="0" borderId="0" xfId="68" applyNumberFormat="1" applyFont="1" applyBorder="1">
      <alignment/>
      <protection/>
    </xf>
    <xf numFmtId="44" fontId="68" fillId="0" borderId="0" xfId="68" applyNumberFormat="1" applyFont="1" applyBorder="1">
      <alignment/>
      <protection/>
    </xf>
    <xf numFmtId="43" fontId="2" fillId="0" borderId="0" xfId="68" applyNumberFormat="1" applyFont="1">
      <alignment/>
      <protection/>
    </xf>
    <xf numFmtId="49" fontId="2" fillId="0" borderId="0" xfId="68" applyNumberFormat="1" applyFont="1" applyBorder="1" applyAlignment="1">
      <alignment horizontal="left"/>
      <protection/>
    </xf>
    <xf numFmtId="164" fontId="2" fillId="0" borderId="0" xfId="68" applyNumberFormat="1" applyFont="1" applyBorder="1">
      <alignment/>
      <protection/>
    </xf>
    <xf numFmtId="43" fontId="2" fillId="0" borderId="0" xfId="68" applyNumberFormat="1" applyFont="1" applyBorder="1">
      <alignment/>
      <protection/>
    </xf>
    <xf numFmtId="4" fontId="2" fillId="0" borderId="0" xfId="68" applyNumberFormat="1" applyFont="1" applyBorder="1">
      <alignment/>
      <protection/>
    </xf>
    <xf numFmtId="44" fontId="6" fillId="0" borderId="0" xfId="68" applyNumberFormat="1" applyFont="1" applyBorder="1">
      <alignment/>
      <protection/>
    </xf>
    <xf numFmtId="40" fontId="2" fillId="0" borderId="0" xfId="68" applyNumberFormat="1" applyFont="1" applyBorder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3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1 2" xfId="63"/>
    <cellStyle name="Normal 11 3" xfId="64"/>
    <cellStyle name="Normal 12" xfId="65"/>
    <cellStyle name="Normal 12 2" xfId="66"/>
    <cellStyle name="Normal 13" xfId="67"/>
    <cellStyle name="Normal 2" xfId="68"/>
    <cellStyle name="Normal 2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8 2" xfId="76"/>
    <cellStyle name="Normal 8 3" xfId="77"/>
    <cellStyle name="Normal 9" xfId="78"/>
    <cellStyle name="Normal 9 2" xfId="79"/>
    <cellStyle name="Normal_CLARINDA" xfId="80"/>
    <cellStyle name="Normal_LUCAS REMODEL FOR Dept of Comm." xfId="81"/>
    <cellStyle name="Note" xfId="82"/>
    <cellStyle name="Output" xfId="83"/>
    <cellStyle name="Percent" xfId="84"/>
    <cellStyle name="Title" xfId="85"/>
    <cellStyle name="Title 2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44</xdr:col>
      <xdr:colOff>352425</xdr:colOff>
      <xdr:row>60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26565225" cy="1119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44</xdr:col>
      <xdr:colOff>95250</xdr:colOff>
      <xdr:row>91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144500"/>
          <a:ext cx="263080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41</xdr:col>
      <xdr:colOff>285750</xdr:colOff>
      <xdr:row>157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8478500"/>
          <a:ext cx="24669750" cy="1150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="30" zoomScaleNormal="30" zoomScalePageLayoutView="0" workbookViewId="0" topLeftCell="A25">
      <selection activeCell="B98" sqref="B9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9">
    <tabColor indexed="30"/>
    <pageSetUpPr fitToPage="1"/>
  </sheetPr>
  <dimension ref="A1:AD41"/>
  <sheetViews>
    <sheetView workbookViewId="0" topLeftCell="A1">
      <selection activeCell="K18" sqref="K18"/>
    </sheetView>
  </sheetViews>
  <sheetFormatPr defaultColWidth="11.421875" defaultRowHeight="15"/>
  <cols>
    <col min="1" max="1" width="23.00390625" style="74" customWidth="1"/>
    <col min="2" max="2" width="11.00390625" style="70" customWidth="1"/>
    <col min="3" max="3" width="8.57421875" style="70" customWidth="1"/>
    <col min="4" max="4" width="11.421875" style="70" customWidth="1"/>
    <col min="5" max="5" width="19.421875" style="53" customWidth="1"/>
    <col min="6" max="6" width="28.00390625" style="37" bestFit="1" customWidth="1"/>
    <col min="7" max="7" width="12.421875" style="37" customWidth="1"/>
    <col min="8" max="8" width="15.421875" style="37" customWidth="1"/>
    <col min="9" max="16384" width="11.421875" style="53" customWidth="1"/>
  </cols>
  <sheetData>
    <row r="1" spans="1:30" s="16" customFormat="1" ht="15.75">
      <c r="A1" s="14" t="str">
        <f>'RECAP #9333.03'!B1</f>
        <v>Capitol Complex Camera Project Phase 2 - Missing Views</v>
      </c>
      <c r="B1" s="12"/>
      <c r="C1" s="12"/>
      <c r="D1" s="12"/>
      <c r="E1" s="15"/>
      <c r="F1" s="15"/>
      <c r="G1" s="15"/>
      <c r="H1" s="44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s="16" customFormat="1" ht="15.75">
      <c r="A2" s="17" t="str">
        <f>'RECAP #9333.03'!B2</f>
        <v>Project # 9333.03</v>
      </c>
      <c r="E2" s="15"/>
      <c r="F2" s="15"/>
      <c r="G2" s="15"/>
      <c r="H2" s="44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s="16" customFormat="1" ht="15.75">
      <c r="A3" s="18" t="str">
        <f>'RECAP #9333.03'!B3</f>
        <v>Program code 933303</v>
      </c>
      <c r="E3" s="19" t="str">
        <f>'RECAP #9333.03'!E3</f>
        <v>Major Program 4E21</v>
      </c>
      <c r="G3" s="15"/>
      <c r="H3" s="4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s="16" customFormat="1" ht="15.75">
      <c r="A4" s="46" t="s">
        <v>0</v>
      </c>
      <c r="B4" s="47"/>
      <c r="C4" s="47"/>
      <c r="D4" s="47"/>
      <c r="E4" s="49"/>
      <c r="G4" s="50"/>
      <c r="H4" s="4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s="16" customFormat="1" ht="15.75">
      <c r="A5" s="22"/>
      <c r="B5" s="51"/>
      <c r="C5" s="51"/>
      <c r="D5" s="51"/>
      <c r="E5" s="99" t="s">
        <v>29</v>
      </c>
      <c r="G5" s="53"/>
      <c r="H5" s="54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16" customFormat="1" ht="15.75">
      <c r="A6" s="1" t="str">
        <f>'RECAP #9333.03'!B5</f>
        <v>Acct. Codes-0017-335-CS23</v>
      </c>
      <c r="B6" s="22"/>
      <c r="C6" s="22"/>
      <c r="D6" s="22"/>
      <c r="E6" s="56"/>
      <c r="F6" s="51"/>
      <c r="G6" s="53"/>
      <c r="H6" s="54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s="28" customFormat="1" ht="15.75">
      <c r="A7" s="24" t="str">
        <f>'RECAP #9333.03'!B6</f>
        <v>Project Manager - Jeff S.</v>
      </c>
      <c r="B7" s="57"/>
      <c r="C7" s="57"/>
      <c r="D7" s="57"/>
      <c r="E7" s="57"/>
      <c r="G7" s="58"/>
      <c r="H7" s="55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s="51" customFormat="1" ht="32.25" thickBot="1">
      <c r="A8" s="86" t="s">
        <v>27</v>
      </c>
      <c r="B8" s="87" t="s">
        <v>3</v>
      </c>
      <c r="C8" s="163" t="s">
        <v>82</v>
      </c>
      <c r="D8" s="163" t="s">
        <v>40</v>
      </c>
      <c r="E8" s="88" t="s">
        <v>10</v>
      </c>
      <c r="F8" s="89" t="s">
        <v>4</v>
      </c>
      <c r="G8" s="89" t="s">
        <v>5</v>
      </c>
      <c r="H8" s="89" t="s">
        <v>6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8" ht="12.75">
      <c r="A9" s="90"/>
      <c r="B9" s="60"/>
      <c r="C9" s="74"/>
      <c r="D9" s="74"/>
      <c r="E9" s="91"/>
      <c r="F9" s="92"/>
      <c r="H9" s="37">
        <f>G9</f>
        <v>0</v>
      </c>
    </row>
    <row r="10" spans="1:8" ht="12.75">
      <c r="A10" s="93"/>
      <c r="B10" s="60"/>
      <c r="F10" s="94"/>
      <c r="H10" s="37">
        <f>H9+G10</f>
        <v>0</v>
      </c>
    </row>
    <row r="11" spans="1:8" ht="12.75">
      <c r="A11" s="93"/>
      <c r="B11" s="60"/>
      <c r="C11" s="60"/>
      <c r="D11" s="60"/>
      <c r="F11" s="94"/>
      <c r="H11" s="37">
        <f aca="true" t="shared" si="0" ref="H11:H20">H10+G11</f>
        <v>0</v>
      </c>
    </row>
    <row r="12" spans="1:8" ht="12.75">
      <c r="A12" s="93" t="s">
        <v>7</v>
      </c>
      <c r="B12" s="60" t="s">
        <v>7</v>
      </c>
      <c r="C12" s="60"/>
      <c r="D12" s="60"/>
      <c r="E12" s="53" t="s">
        <v>7</v>
      </c>
      <c r="F12" s="94"/>
      <c r="H12" s="37">
        <f t="shared" si="0"/>
        <v>0</v>
      </c>
    </row>
    <row r="13" spans="1:8" ht="12.75">
      <c r="A13" s="93" t="s">
        <v>7</v>
      </c>
      <c r="B13" s="60" t="s">
        <v>7</v>
      </c>
      <c r="C13" s="60"/>
      <c r="D13" s="60"/>
      <c r="E13" s="53" t="s">
        <v>7</v>
      </c>
      <c r="F13" s="94"/>
      <c r="H13" s="37">
        <f t="shared" si="0"/>
        <v>0</v>
      </c>
    </row>
    <row r="14" spans="1:8" ht="12.75">
      <c r="A14" s="93"/>
      <c r="B14" s="60"/>
      <c r="C14" s="60"/>
      <c r="D14" s="60"/>
      <c r="F14" s="94"/>
      <c r="H14" s="37">
        <f t="shared" si="0"/>
        <v>0</v>
      </c>
    </row>
    <row r="15" spans="1:8" ht="12.75">
      <c r="A15" s="93"/>
      <c r="B15" s="60"/>
      <c r="C15" s="60"/>
      <c r="D15" s="60"/>
      <c r="E15" s="67"/>
      <c r="F15" s="94"/>
      <c r="H15" s="37">
        <f t="shared" si="0"/>
        <v>0</v>
      </c>
    </row>
    <row r="16" spans="1:8" ht="12.75">
      <c r="A16" s="93"/>
      <c r="B16" s="60"/>
      <c r="C16" s="60"/>
      <c r="D16" s="60"/>
      <c r="F16" s="94"/>
      <c r="H16" s="37">
        <f t="shared" si="0"/>
        <v>0</v>
      </c>
    </row>
    <row r="17" spans="2:8" ht="12.75">
      <c r="B17" s="60"/>
      <c r="C17" s="60"/>
      <c r="D17" s="60"/>
      <c r="F17" s="94"/>
      <c r="H17" s="37">
        <f t="shared" si="0"/>
        <v>0</v>
      </c>
    </row>
    <row r="18" spans="2:8" ht="12.75">
      <c r="B18" s="60"/>
      <c r="C18" s="60"/>
      <c r="D18" s="60"/>
      <c r="F18" s="94"/>
      <c r="H18" s="37">
        <f t="shared" si="0"/>
        <v>0</v>
      </c>
    </row>
    <row r="19" spans="2:8" ht="12.75">
      <c r="B19" s="60"/>
      <c r="C19" s="60"/>
      <c r="D19" s="60"/>
      <c r="F19" s="94"/>
      <c r="H19" s="37">
        <f t="shared" si="0"/>
        <v>0</v>
      </c>
    </row>
    <row r="20" spans="2:8" ht="12.75">
      <c r="B20" s="60"/>
      <c r="C20" s="60"/>
      <c r="D20" s="60"/>
      <c r="F20" s="94"/>
      <c r="H20" s="37">
        <f t="shared" si="0"/>
        <v>0</v>
      </c>
    </row>
    <row r="21" ht="12.75">
      <c r="G21" s="53"/>
    </row>
    <row r="22" spans="1:30" s="67" customFormat="1" ht="16.5" thickBot="1">
      <c r="A22" s="95"/>
      <c r="B22" s="96"/>
      <c r="C22" s="96"/>
      <c r="D22" s="96"/>
      <c r="E22" s="97" t="s">
        <v>25</v>
      </c>
      <c r="F22" s="98"/>
      <c r="G22" s="98">
        <f>SUM(G9:G21)</f>
        <v>0</v>
      </c>
      <c r="H22" s="98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ht="13.5" thickTop="1"/>
    <row r="24" ht="12.75">
      <c r="G24" s="53"/>
    </row>
    <row r="25" spans="1:8" ht="12.75">
      <c r="A25" s="53"/>
      <c r="B25" s="53"/>
      <c r="C25" s="53"/>
      <c r="D25" s="53"/>
      <c r="F25" s="53"/>
      <c r="G25" s="53"/>
      <c r="H25" s="53"/>
    </row>
    <row r="26" spans="1:8" ht="12.75">
      <c r="A26" s="53"/>
      <c r="B26" s="53"/>
      <c r="C26" s="53"/>
      <c r="D26" s="53"/>
      <c r="F26" s="53"/>
      <c r="G26" s="53"/>
      <c r="H26" s="53"/>
    </row>
    <row r="27" spans="1:8" ht="12.75">
      <c r="A27" s="53"/>
      <c r="B27" s="53"/>
      <c r="C27" s="53"/>
      <c r="D27" s="53"/>
      <c r="F27" s="53"/>
      <c r="G27" s="53"/>
      <c r="H27" s="53"/>
    </row>
    <row r="28" spans="1:8" ht="12.75">
      <c r="A28" s="53"/>
      <c r="B28" s="53"/>
      <c r="C28" s="53"/>
      <c r="D28" s="53"/>
      <c r="F28" s="53"/>
      <c r="G28" s="53"/>
      <c r="H28" s="53"/>
    </row>
    <row r="29" spans="1:8" ht="12.75">
      <c r="A29" s="53"/>
      <c r="B29" s="53"/>
      <c r="C29" s="53"/>
      <c r="D29" s="53"/>
      <c r="F29" s="53"/>
      <c r="G29" s="53"/>
      <c r="H29" s="53"/>
    </row>
    <row r="30" spans="1:8" ht="12.75">
      <c r="A30" s="53"/>
      <c r="B30" s="53"/>
      <c r="C30" s="53"/>
      <c r="D30" s="53"/>
      <c r="F30" s="53"/>
      <c r="G30" s="53"/>
      <c r="H30" s="53"/>
    </row>
    <row r="31" spans="1:8" ht="12.75">
      <c r="A31" s="53"/>
      <c r="B31" s="53"/>
      <c r="C31" s="53"/>
      <c r="D31" s="53"/>
      <c r="F31" s="53"/>
      <c r="G31" s="53"/>
      <c r="H31" s="53"/>
    </row>
    <row r="32" spans="1:8" ht="12.75">
      <c r="A32" s="53"/>
      <c r="B32" s="53"/>
      <c r="C32" s="53"/>
      <c r="D32" s="53"/>
      <c r="F32" s="53"/>
      <c r="G32" s="53"/>
      <c r="H32" s="53"/>
    </row>
    <row r="33" spans="1:8" ht="12.75">
      <c r="A33" s="53"/>
      <c r="B33" s="53"/>
      <c r="C33" s="53"/>
      <c r="D33" s="53"/>
      <c r="F33" s="53"/>
      <c r="G33" s="53"/>
      <c r="H33" s="53"/>
    </row>
    <row r="34" spans="1:8" ht="12.75">
      <c r="A34" s="53"/>
      <c r="B34" s="53"/>
      <c r="C34" s="53"/>
      <c r="D34" s="53"/>
      <c r="F34" s="53"/>
      <c r="G34" s="53"/>
      <c r="H34" s="53"/>
    </row>
    <row r="35" spans="1:8" ht="12.75">
      <c r="A35" s="53"/>
      <c r="B35" s="53"/>
      <c r="C35" s="53"/>
      <c r="D35" s="53"/>
      <c r="F35" s="53"/>
      <c r="G35" s="53"/>
      <c r="H35" s="53"/>
    </row>
    <row r="36" spans="1:8" ht="12.75">
      <c r="A36" s="53"/>
      <c r="B36" s="53"/>
      <c r="C36" s="53"/>
      <c r="D36" s="53"/>
      <c r="F36" s="53"/>
      <c r="G36" s="53"/>
      <c r="H36" s="53"/>
    </row>
    <row r="37" spans="1:8" ht="12.75">
      <c r="A37" s="53"/>
      <c r="B37" s="53"/>
      <c r="C37" s="53"/>
      <c r="D37" s="53"/>
      <c r="F37" s="53"/>
      <c r="G37" s="53"/>
      <c r="H37" s="53"/>
    </row>
    <row r="38" spans="1:8" ht="12.75">
      <c r="A38" s="53"/>
      <c r="B38" s="53"/>
      <c r="C38" s="53"/>
      <c r="D38" s="53"/>
      <c r="F38" s="53"/>
      <c r="G38" s="53"/>
      <c r="H38" s="53"/>
    </row>
    <row r="39" spans="1:8" ht="12.75">
      <c r="A39" s="53"/>
      <c r="B39" s="53"/>
      <c r="C39" s="53"/>
      <c r="D39" s="53"/>
      <c r="F39" s="53"/>
      <c r="G39" s="53"/>
      <c r="H39" s="53"/>
    </row>
    <row r="40" spans="1:8" ht="12.75">
      <c r="A40" s="53"/>
      <c r="B40" s="53"/>
      <c r="C40" s="53"/>
      <c r="D40" s="53"/>
      <c r="F40" s="53"/>
      <c r="G40" s="53"/>
      <c r="H40" s="53"/>
    </row>
    <row r="41" spans="1:8" ht="12.75">
      <c r="A41" s="53"/>
      <c r="B41" s="53"/>
      <c r="C41" s="53"/>
      <c r="D41" s="53"/>
      <c r="F41" s="53"/>
      <c r="H41" s="53"/>
    </row>
  </sheetData>
  <sheetProtection/>
  <printOptions/>
  <pageMargins left="0" right="0" top="0.75" bottom="0.75" header="0.05" footer="0.3"/>
  <pageSetup fitToHeight="1" fitToWidth="1" horizontalDpi="600" verticalDpi="600" orientation="portrait" scale="80" r:id="rId1"/>
  <headerFooter alignWithMargins="0">
    <oddHeader>&amp;CDepartment of Administrative Services
Major Maintenance CS23
&amp;A
&amp;D</oddHeader>
    <oddFooter>&amp;LAcct Codes 0017-335-CS23
Reversion 6/30/2025
&amp;C&amp;Z&amp;F&amp;R&amp;P/&amp;N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0">
    <pageSetUpPr fitToPage="1"/>
  </sheetPr>
  <dimension ref="A1:H24"/>
  <sheetViews>
    <sheetView workbookViewId="0" topLeftCell="A1">
      <selection activeCell="G14" sqref="G14"/>
    </sheetView>
  </sheetViews>
  <sheetFormatPr defaultColWidth="11.421875" defaultRowHeight="15"/>
  <cols>
    <col min="1" max="1" width="3.57421875" style="13" customWidth="1"/>
    <col min="2" max="2" width="25.00390625" style="16" customWidth="1"/>
    <col min="3" max="3" width="17.421875" style="16" customWidth="1"/>
    <col min="4" max="4" width="17.00390625" style="15" customWidth="1"/>
    <col min="5" max="5" width="13.421875" style="15" bestFit="1" customWidth="1"/>
    <col min="6" max="6" width="16.421875" style="15" customWidth="1"/>
    <col min="7" max="7" width="16.421875" style="15" bestFit="1" customWidth="1"/>
    <col min="8" max="16384" width="11.421875" style="16" customWidth="1"/>
  </cols>
  <sheetData>
    <row r="1" spans="2:3" ht="15.75">
      <c r="B1" s="14" t="s">
        <v>135</v>
      </c>
      <c r="C1" s="12"/>
    </row>
    <row r="2" ht="15.75">
      <c r="B2" s="17" t="s">
        <v>140</v>
      </c>
    </row>
    <row r="3" spans="2:5" ht="15.75">
      <c r="B3" s="18" t="s">
        <v>141</v>
      </c>
      <c r="E3" s="19" t="s">
        <v>64</v>
      </c>
    </row>
    <row r="4" spans="2:3" ht="15.75">
      <c r="B4" s="20" t="s">
        <v>21</v>
      </c>
      <c r="C4" s="21" t="s">
        <v>7</v>
      </c>
    </row>
    <row r="5" ht="15.75">
      <c r="B5" s="22" t="s">
        <v>51</v>
      </c>
    </row>
    <row r="6" spans="1:7" s="28" customFormat="1" ht="15.75">
      <c r="A6" s="23"/>
      <c r="B6" s="24" t="s">
        <v>142</v>
      </c>
      <c r="C6" s="25"/>
      <c r="D6" s="26" t="s">
        <v>7</v>
      </c>
      <c r="E6" s="27"/>
      <c r="F6" s="27"/>
      <c r="G6" s="27"/>
    </row>
    <row r="7" spans="2:7" s="13" customFormat="1" ht="26.25" customHeight="1" thickBot="1">
      <c r="B7" s="29" t="s">
        <v>7</v>
      </c>
      <c r="C7" s="30" t="s">
        <v>30</v>
      </c>
      <c r="D7" s="31" t="s">
        <v>8</v>
      </c>
      <c r="E7" s="32" t="s">
        <v>9</v>
      </c>
      <c r="F7" s="33" t="s">
        <v>22</v>
      </c>
      <c r="G7" s="33" t="s">
        <v>23</v>
      </c>
    </row>
    <row r="8" spans="2:7" ht="27.75" customHeight="1">
      <c r="B8" s="13" t="s">
        <v>44</v>
      </c>
      <c r="C8" s="34">
        <f>FINANCIAL!G16</f>
        <v>30000</v>
      </c>
      <c r="D8" s="100"/>
      <c r="E8" s="100"/>
      <c r="F8" s="100"/>
      <c r="G8" s="35"/>
    </row>
    <row r="9" spans="3:7" ht="12.75">
      <c r="C9" s="101"/>
      <c r="D9" s="36"/>
      <c r="E9" s="36"/>
      <c r="F9" s="36"/>
      <c r="G9" s="35"/>
    </row>
    <row r="10" spans="1:7" ht="12.75">
      <c r="A10" s="186"/>
      <c r="B10" s="16" t="s">
        <v>137</v>
      </c>
      <c r="C10" s="101"/>
      <c r="D10" s="100">
        <f>'#9421.00 Vendor A'!D23</f>
        <v>0</v>
      </c>
      <c r="E10" s="100">
        <f>'#9421.00 Vendor A'!F23</f>
        <v>0</v>
      </c>
      <c r="F10" s="100">
        <f>'#9421.00 Vendor A'!H23</f>
        <v>0</v>
      </c>
      <c r="G10" s="35"/>
    </row>
    <row r="11" spans="1:7" ht="12.75">
      <c r="A11" s="186"/>
      <c r="B11" s="16" t="s">
        <v>31</v>
      </c>
      <c r="C11" s="101"/>
      <c r="D11" s="100">
        <f>'#9421.00 PM TIME'!D23</f>
        <v>6000</v>
      </c>
      <c r="E11" s="100">
        <f>'#9421.00 PM TIME'!F23</f>
        <v>0</v>
      </c>
      <c r="F11" s="100">
        <f>'#9421.00 PM TIME'!H23</f>
        <v>6000</v>
      </c>
      <c r="G11" s="35"/>
    </row>
    <row r="12" spans="1:7" ht="12.75">
      <c r="A12" s="186"/>
      <c r="B12" s="16" t="s">
        <v>1</v>
      </c>
      <c r="C12" s="36"/>
      <c r="D12" s="94">
        <f>'#9421.00 Misc'!H22</f>
        <v>0</v>
      </c>
      <c r="E12" s="94">
        <f>'#9421.00 Misc'!G22</f>
        <v>0</v>
      </c>
      <c r="F12" s="100">
        <f>D12-E12</f>
        <v>0</v>
      </c>
      <c r="G12" s="35"/>
    </row>
    <row r="13" spans="1:7" s="28" customFormat="1" ht="12.75" customHeight="1">
      <c r="A13" s="23"/>
      <c r="B13" s="38"/>
      <c r="C13" s="38"/>
      <c r="D13" s="39"/>
      <c r="E13" s="39"/>
      <c r="F13" s="39"/>
      <c r="G13" s="39"/>
    </row>
    <row r="14" spans="2:8" s="40" customFormat="1" ht="24" customHeight="1" thickBot="1">
      <c r="B14" s="41" t="s">
        <v>24</v>
      </c>
      <c r="C14" s="42">
        <f>SUM(C8:C13)</f>
        <v>30000</v>
      </c>
      <c r="D14" s="42">
        <f>SUM(D8:D13)</f>
        <v>6000</v>
      </c>
      <c r="E14" s="42">
        <f>SUM(E8:E13)</f>
        <v>0</v>
      </c>
      <c r="F14" s="42">
        <f>SUM(D14-E14)</f>
        <v>6000</v>
      </c>
      <c r="G14" s="42">
        <f>C8-D14</f>
        <v>24000</v>
      </c>
      <c r="H14" s="43"/>
    </row>
    <row r="15" spans="1:7" s="28" customFormat="1" ht="12.75" customHeight="1" thickTop="1">
      <c r="A15" s="23"/>
      <c r="B15" s="16"/>
      <c r="C15" s="16"/>
      <c r="D15" s="39"/>
      <c r="E15" s="39"/>
      <c r="F15" s="39"/>
      <c r="G15" s="39"/>
    </row>
    <row r="16" spans="1:7" s="28" customFormat="1" ht="12.75" customHeight="1">
      <c r="A16" s="23"/>
      <c r="B16" s="16"/>
      <c r="C16" s="16"/>
      <c r="D16" s="39"/>
      <c r="E16" s="39"/>
      <c r="F16" s="39"/>
      <c r="G16" s="39"/>
    </row>
    <row r="17" spans="1:7" s="28" customFormat="1" ht="12.75" customHeight="1">
      <c r="A17" s="23"/>
      <c r="B17" s="16"/>
      <c r="C17" s="16"/>
      <c r="D17" s="39"/>
      <c r="E17" s="39"/>
      <c r="F17" s="39"/>
      <c r="G17" s="39"/>
    </row>
    <row r="18" spans="1:7" s="28" customFormat="1" ht="12.75" customHeight="1">
      <c r="A18" s="23"/>
      <c r="B18" s="16"/>
      <c r="C18" s="16"/>
      <c r="D18" s="39"/>
      <c r="E18" s="39"/>
      <c r="F18" s="39"/>
      <c r="G18" s="39"/>
    </row>
    <row r="19" spans="1:7" s="28" customFormat="1" ht="12.75" customHeight="1">
      <c r="A19" s="23"/>
      <c r="B19" s="16"/>
      <c r="C19" s="16"/>
      <c r="D19" s="39"/>
      <c r="E19" s="39"/>
      <c r="F19" s="39"/>
      <c r="G19" s="39"/>
    </row>
    <row r="20" spans="1:7" s="28" customFormat="1" ht="12.75" customHeight="1">
      <c r="A20" s="23"/>
      <c r="B20" s="16"/>
      <c r="C20" s="16"/>
      <c r="D20" s="39"/>
      <c r="E20" s="39"/>
      <c r="F20" s="39"/>
      <c r="G20" s="39"/>
    </row>
    <row r="21" spans="1:7" s="28" customFormat="1" ht="12.75" customHeight="1">
      <c r="A21" s="23"/>
      <c r="B21" s="16"/>
      <c r="C21" s="16"/>
      <c r="D21" s="39"/>
      <c r="E21" s="39"/>
      <c r="F21" s="39"/>
      <c r="G21" s="39"/>
    </row>
    <row r="22" spans="1:7" s="28" customFormat="1" ht="12.75" customHeight="1">
      <c r="A22" s="23"/>
      <c r="B22" s="16"/>
      <c r="C22" s="16"/>
      <c r="D22" s="39"/>
      <c r="E22" s="39"/>
      <c r="F22" s="39"/>
      <c r="G22" s="39"/>
    </row>
    <row r="23" ht="12.75">
      <c r="D23" s="136"/>
    </row>
    <row r="24" ht="12.75">
      <c r="D24" s="136"/>
    </row>
  </sheetData>
  <sheetProtection/>
  <printOptions/>
  <pageMargins left="0" right="0" top="0.75" bottom="0.75" header="0.05" footer="0.3"/>
  <pageSetup fitToHeight="1" fitToWidth="1" horizontalDpi="600" verticalDpi="600" orientation="portrait" scale="86" r:id="rId1"/>
  <headerFooter alignWithMargins="0">
    <oddHeader>&amp;CDepartment of Administrative Services
Major Maintenance SC22
&amp;A
&amp;D</oddHeader>
    <oddFooter>&amp;LAcct Codes 0017-335-SC22
Reversion 6/30/2024
&amp;C&amp;Z&amp;F&amp;R&amp;P/&amp;N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1">
    <tabColor rgb="FF0070C0"/>
    <pageSetUpPr fitToPage="1"/>
  </sheetPr>
  <dimension ref="A1:I627"/>
  <sheetViews>
    <sheetView workbookViewId="0" topLeftCell="A1">
      <selection activeCell="E34" sqref="E34"/>
    </sheetView>
  </sheetViews>
  <sheetFormatPr defaultColWidth="11.421875" defaultRowHeight="15"/>
  <cols>
    <col min="1" max="1" width="30.7109375" style="231" customWidth="1"/>
    <col min="2" max="2" width="11.00390625" style="209" bestFit="1" customWidth="1"/>
    <col min="3" max="3" width="27.7109375" style="225" customWidth="1"/>
    <col min="4" max="4" width="14.421875" style="82" customWidth="1"/>
    <col min="5" max="5" width="13.57421875" style="235" customWidth="1"/>
    <col min="6" max="6" width="12.421875" style="235" customWidth="1"/>
    <col min="7" max="7" width="10.57421875" style="235" customWidth="1"/>
    <col min="8" max="8" width="12.28125" style="82" bestFit="1" customWidth="1"/>
    <col min="9" max="16384" width="11.421875" style="82" customWidth="1"/>
  </cols>
  <sheetData>
    <row r="1" spans="1:7" s="16" customFormat="1" ht="15.75">
      <c r="A1" s="14" t="str">
        <f>'RECAP #9421.00'!B1</f>
        <v>DAS TH East Gate Replacement</v>
      </c>
      <c r="B1" s="14"/>
      <c r="C1" s="12"/>
      <c r="D1" s="15"/>
      <c r="E1" s="15"/>
      <c r="F1" s="15"/>
      <c r="G1" s="15"/>
    </row>
    <row r="2" spans="1:7" s="16" customFormat="1" ht="15.75">
      <c r="A2" s="17" t="str">
        <f>'RECAP #9421.00'!B2</f>
        <v>Project # 9421.00</v>
      </c>
      <c r="B2" s="17"/>
      <c r="D2" s="15"/>
      <c r="E2" s="15"/>
      <c r="F2" s="15"/>
      <c r="G2" s="15"/>
    </row>
    <row r="3" spans="1:7" s="16" customFormat="1" ht="15.75">
      <c r="A3" s="18" t="str">
        <f>'RECAP #9421.00'!B3</f>
        <v>Program code 942100</v>
      </c>
      <c r="B3" s="18"/>
      <c r="D3" s="19" t="str">
        <f>'RECAP #9421.00'!E3</f>
        <v>Major Program 4E21</v>
      </c>
      <c r="E3" s="19"/>
      <c r="F3" s="15"/>
      <c r="G3" s="15"/>
    </row>
    <row r="4" spans="1:7" s="16" customFormat="1" ht="15.75">
      <c r="A4" s="20" t="s">
        <v>137</v>
      </c>
      <c r="B4" s="20"/>
      <c r="C4" s="21"/>
      <c r="D4" s="49" t="s">
        <v>138</v>
      </c>
      <c r="E4" s="15"/>
      <c r="F4" s="15"/>
      <c r="G4" s="15"/>
    </row>
    <row r="5" spans="1:7" s="16" customFormat="1" ht="15.75">
      <c r="A5" s="22" t="s">
        <v>53</v>
      </c>
      <c r="B5" s="22"/>
      <c r="D5" s="81"/>
      <c r="E5" s="15"/>
      <c r="F5" s="15"/>
      <c r="G5" s="15"/>
    </row>
    <row r="6" spans="1:7" s="28" customFormat="1" ht="15.75">
      <c r="A6" s="24" t="str">
        <f>'RECAP #9421.00'!B6</f>
        <v>Project Manager - James T.</v>
      </c>
      <c r="B6" s="24"/>
      <c r="C6" s="25"/>
      <c r="D6" s="201" t="s">
        <v>139</v>
      </c>
      <c r="E6" s="27"/>
      <c r="F6" s="27"/>
      <c r="G6" s="27"/>
    </row>
    <row r="7" spans="2:9" s="189" customFormat="1" ht="15.75">
      <c r="B7" s="202"/>
      <c r="C7" s="202"/>
      <c r="D7" s="83"/>
      <c r="E7" s="84"/>
      <c r="F7" s="85"/>
      <c r="G7" s="188"/>
      <c r="I7" s="189" t="s">
        <v>7</v>
      </c>
    </row>
    <row r="8" spans="1:9" s="189" customFormat="1" ht="32.25" thickBot="1">
      <c r="A8" s="86" t="s">
        <v>2</v>
      </c>
      <c r="B8" s="87" t="s">
        <v>3</v>
      </c>
      <c r="C8" s="88" t="s">
        <v>10</v>
      </c>
      <c r="D8" s="89" t="s">
        <v>11</v>
      </c>
      <c r="E8" s="89" t="s">
        <v>12</v>
      </c>
      <c r="F8" s="89" t="s">
        <v>5</v>
      </c>
      <c r="G8" s="89" t="s">
        <v>6</v>
      </c>
      <c r="H8" s="89" t="s">
        <v>13</v>
      </c>
      <c r="I8" s="189" t="s">
        <v>7</v>
      </c>
    </row>
    <row r="9" spans="1:8" ht="12.75">
      <c r="A9" s="236"/>
      <c r="B9" s="60"/>
      <c r="C9" s="69"/>
      <c r="D9" s="179"/>
      <c r="E9" s="62">
        <f>D9</f>
        <v>0</v>
      </c>
      <c r="F9" s="63"/>
      <c r="G9" s="63"/>
      <c r="H9" s="63">
        <f>E9</f>
        <v>0</v>
      </c>
    </row>
    <row r="10" spans="1:8" ht="12.75">
      <c r="A10" s="236"/>
      <c r="B10" s="4"/>
      <c r="C10" s="69"/>
      <c r="D10" s="237"/>
      <c r="E10" s="62">
        <f aca="true" t="shared" si="0" ref="E10:E21">E9+D10</f>
        <v>0</v>
      </c>
      <c r="F10" s="66"/>
      <c r="G10" s="63">
        <f aca="true" t="shared" si="1" ref="G10:G21">G9+F10</f>
        <v>0</v>
      </c>
      <c r="H10" s="63">
        <f aca="true" t="shared" si="2" ref="H10:H21">H9-F10+D10</f>
        <v>0</v>
      </c>
    </row>
    <row r="11" spans="1:8" ht="12.75">
      <c r="A11" s="236"/>
      <c r="B11" s="60"/>
      <c r="C11" s="69"/>
      <c r="D11" s="62"/>
      <c r="E11" s="62">
        <f t="shared" si="0"/>
        <v>0</v>
      </c>
      <c r="F11" s="66"/>
      <c r="G11" s="63">
        <f t="shared" si="1"/>
        <v>0</v>
      </c>
      <c r="H11" s="63">
        <f t="shared" si="2"/>
        <v>0</v>
      </c>
    </row>
    <row r="12" spans="1:8" ht="12.75">
      <c r="A12" s="236"/>
      <c r="B12" s="60"/>
      <c r="C12" s="69"/>
      <c r="D12" s="62"/>
      <c r="E12" s="62">
        <f t="shared" si="0"/>
        <v>0</v>
      </c>
      <c r="F12" s="66"/>
      <c r="G12" s="63">
        <f t="shared" si="1"/>
        <v>0</v>
      </c>
      <c r="H12" s="63">
        <f t="shared" si="2"/>
        <v>0</v>
      </c>
    </row>
    <row r="13" spans="1:8" ht="12.75">
      <c r="A13" s="236"/>
      <c r="B13" s="60"/>
      <c r="C13" s="69"/>
      <c r="D13" s="62"/>
      <c r="E13" s="62">
        <f t="shared" si="0"/>
        <v>0</v>
      </c>
      <c r="F13" s="66"/>
      <c r="G13" s="63">
        <f t="shared" si="1"/>
        <v>0</v>
      </c>
      <c r="H13" s="63">
        <f t="shared" si="2"/>
        <v>0</v>
      </c>
    </row>
    <row r="14" spans="1:8" ht="12.75">
      <c r="A14" s="236"/>
      <c r="B14" s="60"/>
      <c r="C14" s="69"/>
      <c r="D14" s="62"/>
      <c r="E14" s="62">
        <f t="shared" si="0"/>
        <v>0</v>
      </c>
      <c r="F14" s="63"/>
      <c r="G14" s="63">
        <f t="shared" si="1"/>
        <v>0</v>
      </c>
      <c r="H14" s="63">
        <f t="shared" si="2"/>
        <v>0</v>
      </c>
    </row>
    <row r="15" spans="1:8" ht="12.75">
      <c r="A15" s="236"/>
      <c r="B15" s="60"/>
      <c r="C15" s="69"/>
      <c r="D15" s="62"/>
      <c r="E15" s="62">
        <f t="shared" si="0"/>
        <v>0</v>
      </c>
      <c r="F15" s="66"/>
      <c r="G15" s="63">
        <f t="shared" si="1"/>
        <v>0</v>
      </c>
      <c r="H15" s="63">
        <f t="shared" si="2"/>
        <v>0</v>
      </c>
    </row>
    <row r="16" spans="1:8" ht="12.75">
      <c r="A16" s="236"/>
      <c r="B16" s="60"/>
      <c r="C16" s="69"/>
      <c r="D16" s="62"/>
      <c r="E16" s="62">
        <f t="shared" si="0"/>
        <v>0</v>
      </c>
      <c r="F16" s="66"/>
      <c r="G16" s="63">
        <f t="shared" si="1"/>
        <v>0</v>
      </c>
      <c r="H16" s="63">
        <f t="shared" si="2"/>
        <v>0</v>
      </c>
    </row>
    <row r="17" spans="1:8" ht="12.75">
      <c r="A17" s="236"/>
      <c r="B17" s="60"/>
      <c r="C17" s="69"/>
      <c r="D17" s="62"/>
      <c r="E17" s="62">
        <f t="shared" si="0"/>
        <v>0</v>
      </c>
      <c r="F17" s="66"/>
      <c r="G17" s="63">
        <f t="shared" si="1"/>
        <v>0</v>
      </c>
      <c r="H17" s="63">
        <f t="shared" si="2"/>
        <v>0</v>
      </c>
    </row>
    <row r="18" spans="1:8" ht="12.75">
      <c r="A18" s="236"/>
      <c r="B18" s="60"/>
      <c r="C18" s="69"/>
      <c r="D18" s="62"/>
      <c r="E18" s="62">
        <f t="shared" si="0"/>
        <v>0</v>
      </c>
      <c r="F18" s="66"/>
      <c r="G18" s="63">
        <f t="shared" si="1"/>
        <v>0</v>
      </c>
      <c r="H18" s="63">
        <f t="shared" si="2"/>
        <v>0</v>
      </c>
    </row>
    <row r="19" spans="1:8" ht="12.75">
      <c r="A19" s="236"/>
      <c r="B19" s="60"/>
      <c r="C19" s="69"/>
      <c r="D19" s="62"/>
      <c r="E19" s="62">
        <f t="shared" si="0"/>
        <v>0</v>
      </c>
      <c r="F19" s="63"/>
      <c r="G19" s="63">
        <f t="shared" si="1"/>
        <v>0</v>
      </c>
      <c r="H19" s="63">
        <f t="shared" si="2"/>
        <v>0</v>
      </c>
    </row>
    <row r="20" spans="1:8" ht="12.75">
      <c r="A20" s="236"/>
      <c r="B20" s="60"/>
      <c r="C20" s="69"/>
      <c r="D20" s="62"/>
      <c r="E20" s="62">
        <f t="shared" si="0"/>
        <v>0</v>
      </c>
      <c r="F20" s="63"/>
      <c r="G20" s="63">
        <f t="shared" si="1"/>
        <v>0</v>
      </c>
      <c r="H20" s="63">
        <f t="shared" si="2"/>
        <v>0</v>
      </c>
    </row>
    <row r="21" spans="1:8" ht="12.75">
      <c r="A21" s="236"/>
      <c r="B21" s="60"/>
      <c r="C21" s="90"/>
      <c r="D21" s="62"/>
      <c r="E21" s="62">
        <f t="shared" si="0"/>
        <v>0</v>
      </c>
      <c r="F21" s="63"/>
      <c r="G21" s="63">
        <f t="shared" si="1"/>
        <v>0</v>
      </c>
      <c r="H21" s="63">
        <f t="shared" si="2"/>
        <v>0</v>
      </c>
    </row>
    <row r="22" spans="1:8" ht="12.75">
      <c r="A22" s="236"/>
      <c r="B22" s="69"/>
      <c r="C22" s="70"/>
      <c r="D22" s="63"/>
      <c r="E22" s="63"/>
      <c r="F22" s="63"/>
      <c r="G22" s="63"/>
      <c r="H22" s="63"/>
    </row>
    <row r="23" spans="1:9" ht="13.5" thickBot="1">
      <c r="A23" s="236"/>
      <c r="B23" s="71"/>
      <c r="C23" s="72" t="s">
        <v>25</v>
      </c>
      <c r="D23" s="238">
        <f>SUM(D9:D22)</f>
        <v>0</v>
      </c>
      <c r="E23" s="73"/>
      <c r="F23" s="238">
        <f>SUM(F9:F22)</f>
        <v>0</v>
      </c>
      <c r="G23" s="73"/>
      <c r="H23" s="238">
        <f>D23-F23</f>
        <v>0</v>
      </c>
      <c r="I23" s="230"/>
    </row>
    <row r="24" spans="1:8" ht="13.5" thickTop="1">
      <c r="A24" s="68"/>
      <c r="B24" s="69"/>
      <c r="C24" s="70"/>
      <c r="D24" s="63"/>
      <c r="E24" s="63"/>
      <c r="F24" s="63"/>
      <c r="G24" s="63"/>
      <c r="H24" s="63"/>
    </row>
    <row r="25" spans="2:9" ht="12.75">
      <c r="B25" s="239"/>
      <c r="C25" s="240"/>
      <c r="D25" s="241"/>
      <c r="E25" s="241"/>
      <c r="F25" s="241"/>
      <c r="G25" s="241"/>
      <c r="H25" s="241"/>
      <c r="I25" s="242"/>
    </row>
    <row r="26" spans="2:9" ht="12.75">
      <c r="B26" s="248"/>
      <c r="C26" s="249"/>
      <c r="D26" s="250"/>
      <c r="E26" s="251"/>
      <c r="F26" s="251"/>
      <c r="G26" s="251"/>
      <c r="H26" s="251"/>
      <c r="I26" s="63"/>
    </row>
    <row r="27" spans="2:9" ht="12.75">
      <c r="B27" s="248"/>
      <c r="C27" s="249"/>
      <c r="D27" s="250"/>
      <c r="E27" s="251"/>
      <c r="F27" s="251"/>
      <c r="G27" s="251"/>
      <c r="H27" s="251"/>
      <c r="I27" s="63"/>
    </row>
    <row r="28" spans="2:9" ht="12.75">
      <c r="B28" s="243"/>
      <c r="C28" s="249"/>
      <c r="D28" s="252"/>
      <c r="E28" s="68"/>
      <c r="F28" s="252"/>
      <c r="G28" s="253"/>
      <c r="H28" s="252"/>
      <c r="I28" s="242"/>
    </row>
    <row r="29" spans="2:9" ht="12.75">
      <c r="B29" s="243"/>
      <c r="C29" s="240"/>
      <c r="D29" s="244"/>
      <c r="E29" s="241"/>
      <c r="F29" s="241"/>
      <c r="G29" s="241"/>
      <c r="H29" s="244"/>
      <c r="I29" s="242"/>
    </row>
    <row r="30" spans="2:9" ht="12.75">
      <c r="B30" s="243"/>
      <c r="C30" s="240"/>
      <c r="D30" s="244"/>
      <c r="E30" s="241"/>
      <c r="F30" s="241"/>
      <c r="G30" s="241"/>
      <c r="H30" s="244"/>
      <c r="I30" s="242"/>
    </row>
    <row r="31" spans="2:9" ht="12.75">
      <c r="B31" s="243"/>
      <c r="C31" s="240"/>
      <c r="D31" s="244"/>
      <c r="E31" s="241"/>
      <c r="F31" s="241"/>
      <c r="G31" s="241"/>
      <c r="H31" s="244"/>
      <c r="I31" s="242"/>
    </row>
    <row r="32" spans="2:9" ht="12.75">
      <c r="B32" s="243"/>
      <c r="C32" s="240"/>
      <c r="D32" s="244"/>
      <c r="E32" s="231"/>
      <c r="F32" s="245"/>
      <c r="G32" s="245"/>
      <c r="H32" s="244"/>
      <c r="I32" s="242"/>
    </row>
    <row r="33" spans="2:9" ht="12.75">
      <c r="B33" s="239"/>
      <c r="C33" s="240"/>
      <c r="D33" s="246"/>
      <c r="E33" s="231"/>
      <c r="F33" s="246"/>
      <c r="G33" s="245"/>
      <c r="H33" s="246"/>
      <c r="I33" s="242"/>
    </row>
    <row r="34" spans="1:5" ht="12.75">
      <c r="A34" s="209"/>
      <c r="E34" s="234"/>
    </row>
    <row r="35" spans="1:5" ht="12.75">
      <c r="A35" s="232"/>
      <c r="E35" s="234"/>
    </row>
    <row r="36" spans="1:5" ht="12.75">
      <c r="A36" s="232"/>
      <c r="E36" s="234"/>
    </row>
    <row r="37" spans="1:5" ht="12.75">
      <c r="A37" s="232"/>
      <c r="E37" s="234"/>
    </row>
    <row r="38" spans="1:5" ht="12.75">
      <c r="A38" s="232"/>
      <c r="E38" s="234"/>
    </row>
    <row r="39" spans="1:5" ht="12.75">
      <c r="A39" s="232"/>
      <c r="E39" s="234"/>
    </row>
    <row r="40" spans="1:5" ht="12.75">
      <c r="A40" s="232"/>
      <c r="E40" s="234"/>
    </row>
    <row r="41" spans="1:5" ht="12.75">
      <c r="A41" s="232"/>
      <c r="E41" s="234"/>
    </row>
    <row r="42" ht="12.75">
      <c r="E42" s="234"/>
    </row>
    <row r="43" ht="12.75">
      <c r="E43" s="234"/>
    </row>
    <row r="44" ht="12.75">
      <c r="E44" s="234"/>
    </row>
    <row r="45" ht="12.75">
      <c r="E45" s="234"/>
    </row>
    <row r="46" ht="12.75">
      <c r="E46" s="234"/>
    </row>
    <row r="47" ht="12.75">
      <c r="E47" s="234"/>
    </row>
    <row r="48" ht="12.75">
      <c r="E48" s="234"/>
    </row>
    <row r="49" ht="12.75">
      <c r="E49" s="234"/>
    </row>
    <row r="50" ht="12.75">
      <c r="E50" s="234"/>
    </row>
    <row r="51" ht="12.75">
      <c r="E51" s="234"/>
    </row>
    <row r="52" ht="12.75">
      <c r="E52" s="234"/>
    </row>
    <row r="53" ht="12.75">
      <c r="E53" s="234"/>
    </row>
    <row r="54" ht="12.75">
      <c r="E54" s="234"/>
    </row>
    <row r="55" ht="12.75">
      <c r="E55" s="234"/>
    </row>
    <row r="56" ht="12.75">
      <c r="E56" s="234"/>
    </row>
    <row r="57" ht="12.75">
      <c r="E57" s="234"/>
    </row>
    <row r="58" ht="12.75">
      <c r="E58" s="234"/>
    </row>
    <row r="59" ht="12.75">
      <c r="E59" s="234"/>
    </row>
    <row r="60" ht="12.75">
      <c r="E60" s="234"/>
    </row>
    <row r="61" ht="12.75">
      <c r="E61" s="234"/>
    </row>
    <row r="62" ht="12.75">
      <c r="E62" s="234"/>
    </row>
    <row r="63" ht="12.75">
      <c r="E63" s="234"/>
    </row>
    <row r="64" ht="12.75">
      <c r="E64" s="234"/>
    </row>
    <row r="65" ht="12.75">
      <c r="E65" s="234"/>
    </row>
    <row r="66" ht="12.75">
      <c r="E66" s="234"/>
    </row>
    <row r="67" ht="12.75">
      <c r="E67" s="234"/>
    </row>
    <row r="68" ht="12.75">
      <c r="E68" s="234"/>
    </row>
    <row r="69" ht="12.75">
      <c r="E69" s="234"/>
    </row>
    <row r="70" ht="12.75">
      <c r="E70" s="234"/>
    </row>
    <row r="71" ht="12.75">
      <c r="E71" s="234"/>
    </row>
    <row r="72" ht="12.75">
      <c r="E72" s="234"/>
    </row>
    <row r="73" ht="12.75">
      <c r="E73" s="234"/>
    </row>
    <row r="74" ht="12.75">
      <c r="E74" s="234"/>
    </row>
    <row r="75" ht="12.75">
      <c r="E75" s="234"/>
    </row>
    <row r="76" ht="12.75">
      <c r="E76" s="234"/>
    </row>
    <row r="77" ht="12.75">
      <c r="E77" s="234"/>
    </row>
    <row r="78" ht="12.75">
      <c r="E78" s="234"/>
    </row>
    <row r="79" ht="12.75">
      <c r="E79" s="234"/>
    </row>
    <row r="80" ht="12.75">
      <c r="E80" s="234"/>
    </row>
    <row r="81" ht="12.75">
      <c r="E81" s="234"/>
    </row>
    <row r="82" ht="12.75">
      <c r="E82" s="234"/>
    </row>
    <row r="83" ht="12.75">
      <c r="E83" s="234"/>
    </row>
    <row r="84" ht="12.75">
      <c r="E84" s="234"/>
    </row>
    <row r="85" ht="12.75">
      <c r="E85" s="234"/>
    </row>
    <row r="86" ht="12.75">
      <c r="E86" s="234"/>
    </row>
    <row r="87" ht="12.75">
      <c r="E87" s="234"/>
    </row>
    <row r="88" ht="12.75">
      <c r="E88" s="234"/>
    </row>
    <row r="89" ht="12.75">
      <c r="E89" s="234"/>
    </row>
    <row r="90" ht="12.75">
      <c r="E90" s="234"/>
    </row>
    <row r="91" ht="12.75">
      <c r="E91" s="234"/>
    </row>
    <row r="92" ht="12.75">
      <c r="E92" s="234"/>
    </row>
    <row r="93" ht="12.75">
      <c r="E93" s="234"/>
    </row>
    <row r="94" ht="12.75">
      <c r="E94" s="234"/>
    </row>
    <row r="95" ht="12.75">
      <c r="E95" s="234"/>
    </row>
    <row r="96" ht="12.75">
      <c r="E96" s="234"/>
    </row>
    <row r="97" ht="12.75">
      <c r="E97" s="234"/>
    </row>
    <row r="98" ht="12.75">
      <c r="E98" s="234"/>
    </row>
    <row r="99" ht="12.75">
      <c r="E99" s="234"/>
    </row>
    <row r="100" ht="12.75">
      <c r="E100" s="234"/>
    </row>
    <row r="101" ht="12.75">
      <c r="E101" s="234"/>
    </row>
    <row r="102" ht="12.75">
      <c r="E102" s="234"/>
    </row>
    <row r="103" ht="12.75">
      <c r="E103" s="234"/>
    </row>
    <row r="104" ht="12.75">
      <c r="E104" s="234"/>
    </row>
    <row r="105" ht="12.75">
      <c r="E105" s="234"/>
    </row>
    <row r="106" ht="12.75">
      <c r="E106" s="234"/>
    </row>
    <row r="107" ht="12.75">
      <c r="E107" s="234"/>
    </row>
    <row r="108" ht="12.75">
      <c r="E108" s="234"/>
    </row>
    <row r="109" ht="12.75">
      <c r="E109" s="234"/>
    </row>
    <row r="110" ht="12.75">
      <c r="E110" s="234"/>
    </row>
    <row r="111" ht="12.75">
      <c r="E111" s="234"/>
    </row>
    <row r="112" ht="12.75">
      <c r="E112" s="234"/>
    </row>
    <row r="113" ht="12.75">
      <c r="E113" s="234"/>
    </row>
    <row r="114" ht="12.75">
      <c r="E114" s="234"/>
    </row>
    <row r="115" ht="12.75">
      <c r="E115" s="234"/>
    </row>
    <row r="116" ht="12.75">
      <c r="E116" s="234"/>
    </row>
    <row r="117" ht="12.75">
      <c r="E117" s="234"/>
    </row>
    <row r="118" ht="12.75">
      <c r="E118" s="234"/>
    </row>
    <row r="119" ht="12.75">
      <c r="E119" s="234"/>
    </row>
    <row r="120" ht="12.75">
      <c r="E120" s="234"/>
    </row>
    <row r="121" ht="12.75">
      <c r="E121" s="234"/>
    </row>
    <row r="122" ht="12.75">
      <c r="E122" s="234"/>
    </row>
    <row r="123" ht="12.75">
      <c r="E123" s="234"/>
    </row>
    <row r="124" ht="12.75">
      <c r="E124" s="234"/>
    </row>
    <row r="125" ht="12.75">
      <c r="E125" s="234"/>
    </row>
    <row r="126" ht="12.75">
      <c r="E126" s="234"/>
    </row>
    <row r="127" ht="12.75">
      <c r="E127" s="234"/>
    </row>
    <row r="128" ht="12.75">
      <c r="E128" s="234"/>
    </row>
    <row r="129" ht="12.75">
      <c r="E129" s="234"/>
    </row>
    <row r="130" ht="12.75">
      <c r="E130" s="234"/>
    </row>
    <row r="131" ht="12.75">
      <c r="E131" s="234"/>
    </row>
    <row r="132" ht="12.75">
      <c r="E132" s="234"/>
    </row>
    <row r="133" ht="12.75">
      <c r="E133" s="234"/>
    </row>
    <row r="134" ht="12.75">
      <c r="E134" s="234"/>
    </row>
    <row r="135" ht="12.75">
      <c r="E135" s="234"/>
    </row>
    <row r="136" ht="12.75">
      <c r="E136" s="234"/>
    </row>
    <row r="137" ht="12.75">
      <c r="E137" s="234"/>
    </row>
    <row r="138" ht="12.75">
      <c r="E138" s="234"/>
    </row>
    <row r="139" ht="12.75">
      <c r="E139" s="234"/>
    </row>
    <row r="140" ht="12.75">
      <c r="E140" s="234"/>
    </row>
    <row r="141" ht="12.75">
      <c r="E141" s="234"/>
    </row>
    <row r="142" ht="12.75">
      <c r="E142" s="234"/>
    </row>
    <row r="143" ht="12.75">
      <c r="E143" s="234"/>
    </row>
    <row r="144" ht="12.75">
      <c r="E144" s="234"/>
    </row>
    <row r="145" ht="12.75">
      <c r="E145" s="234"/>
    </row>
    <row r="146" ht="12.75">
      <c r="E146" s="234"/>
    </row>
    <row r="147" ht="12.75">
      <c r="E147" s="234"/>
    </row>
    <row r="148" ht="12.75">
      <c r="E148" s="234"/>
    </row>
    <row r="149" ht="12.75">
      <c r="E149" s="234"/>
    </row>
    <row r="150" ht="12.75">
      <c r="E150" s="234"/>
    </row>
    <row r="151" ht="12.75">
      <c r="E151" s="234"/>
    </row>
    <row r="152" ht="12.75">
      <c r="E152" s="234"/>
    </row>
    <row r="153" ht="12.75">
      <c r="E153" s="234"/>
    </row>
    <row r="154" ht="12.75">
      <c r="E154" s="234"/>
    </row>
    <row r="155" ht="12.75">
      <c r="E155" s="234"/>
    </row>
    <row r="156" ht="12.75">
      <c r="E156" s="234"/>
    </row>
    <row r="157" ht="12.75">
      <c r="E157" s="234"/>
    </row>
    <row r="158" ht="12.75">
      <c r="E158" s="234"/>
    </row>
    <row r="159" ht="12.75">
      <c r="E159" s="234"/>
    </row>
    <row r="160" ht="12.75">
      <c r="E160" s="234"/>
    </row>
    <row r="161" ht="12.75">
      <c r="E161" s="234"/>
    </row>
    <row r="162" ht="12.75">
      <c r="E162" s="234"/>
    </row>
    <row r="163" ht="12.75">
      <c r="E163" s="234"/>
    </row>
    <row r="164" ht="12.75">
      <c r="E164" s="234"/>
    </row>
    <row r="165" ht="12.75">
      <c r="E165" s="234"/>
    </row>
    <row r="166" ht="12.75">
      <c r="E166" s="234"/>
    </row>
    <row r="167" ht="12.75">
      <c r="E167" s="234"/>
    </row>
    <row r="168" ht="12.75">
      <c r="E168" s="234"/>
    </row>
    <row r="169" ht="12.75">
      <c r="E169" s="234"/>
    </row>
    <row r="170" ht="12.75">
      <c r="E170" s="234"/>
    </row>
    <row r="171" ht="12.75">
      <c r="E171" s="234"/>
    </row>
    <row r="172" ht="12.75">
      <c r="E172" s="234"/>
    </row>
    <row r="173" ht="12.75">
      <c r="E173" s="234"/>
    </row>
    <row r="174" ht="12.75">
      <c r="E174" s="234"/>
    </row>
    <row r="175" ht="12.75">
      <c r="E175" s="234"/>
    </row>
    <row r="176" ht="12.75">
      <c r="E176" s="234"/>
    </row>
    <row r="177" ht="12.75">
      <c r="E177" s="234"/>
    </row>
    <row r="178" ht="12.75">
      <c r="E178" s="234"/>
    </row>
    <row r="179" ht="12.75">
      <c r="E179" s="234"/>
    </row>
    <row r="180" ht="12.75">
      <c r="E180" s="234"/>
    </row>
    <row r="181" ht="12.75">
      <c r="E181" s="234"/>
    </row>
    <row r="182" ht="12.75">
      <c r="E182" s="234"/>
    </row>
    <row r="183" ht="12.75">
      <c r="E183" s="234"/>
    </row>
    <row r="184" ht="12.75">
      <c r="E184" s="234"/>
    </row>
    <row r="185" ht="12.75">
      <c r="E185" s="234"/>
    </row>
    <row r="186" ht="12.75">
      <c r="E186" s="234"/>
    </row>
    <row r="187" ht="12.75">
      <c r="E187" s="234"/>
    </row>
    <row r="188" ht="12.75">
      <c r="E188" s="234"/>
    </row>
    <row r="189" ht="12.75">
      <c r="E189" s="234"/>
    </row>
    <row r="190" ht="12.75">
      <c r="E190" s="234"/>
    </row>
    <row r="191" ht="12.75">
      <c r="E191" s="234"/>
    </row>
    <row r="192" ht="12.75">
      <c r="E192" s="234"/>
    </row>
    <row r="193" ht="12.75">
      <c r="E193" s="234"/>
    </row>
    <row r="194" ht="12.75">
      <c r="E194" s="234"/>
    </row>
    <row r="195" ht="12.75">
      <c r="E195" s="234"/>
    </row>
    <row r="196" ht="12.75">
      <c r="E196" s="234"/>
    </row>
    <row r="197" ht="12.75">
      <c r="E197" s="234"/>
    </row>
    <row r="198" ht="12.75">
      <c r="E198" s="234"/>
    </row>
    <row r="199" ht="12.75">
      <c r="E199" s="234"/>
    </row>
    <row r="200" ht="12.75">
      <c r="E200" s="234"/>
    </row>
    <row r="201" ht="12.75">
      <c r="E201" s="234"/>
    </row>
    <row r="202" ht="12.75">
      <c r="E202" s="234"/>
    </row>
    <row r="203" ht="12.75">
      <c r="E203" s="234"/>
    </row>
    <row r="204" ht="12.75">
      <c r="E204" s="234"/>
    </row>
    <row r="205" ht="12.75">
      <c r="E205" s="234"/>
    </row>
    <row r="206" ht="12.75">
      <c r="E206" s="234"/>
    </row>
    <row r="207" ht="12.75">
      <c r="E207" s="234"/>
    </row>
    <row r="208" ht="12.75">
      <c r="E208" s="234"/>
    </row>
    <row r="209" ht="12.75">
      <c r="E209" s="234"/>
    </row>
    <row r="210" ht="12.75">
      <c r="E210" s="234"/>
    </row>
    <row r="211" ht="12.75">
      <c r="E211" s="234"/>
    </row>
    <row r="212" ht="12.75">
      <c r="E212" s="234"/>
    </row>
    <row r="213" ht="12.75">
      <c r="E213" s="234"/>
    </row>
    <row r="214" ht="12.75">
      <c r="E214" s="234"/>
    </row>
    <row r="215" ht="12.75">
      <c r="E215" s="234"/>
    </row>
    <row r="216" ht="12.75">
      <c r="E216" s="234"/>
    </row>
    <row r="217" ht="12.75">
      <c r="E217" s="234"/>
    </row>
    <row r="218" ht="12.75">
      <c r="E218" s="234"/>
    </row>
    <row r="219" ht="12.75">
      <c r="E219" s="234"/>
    </row>
    <row r="220" ht="12.75">
      <c r="E220" s="234"/>
    </row>
    <row r="221" ht="12.75">
      <c r="E221" s="234"/>
    </row>
    <row r="222" ht="12.75">
      <c r="E222" s="234"/>
    </row>
    <row r="223" ht="12.75">
      <c r="E223" s="234"/>
    </row>
    <row r="224" ht="12.75">
      <c r="E224" s="234"/>
    </row>
    <row r="225" ht="12.75">
      <c r="E225" s="234"/>
    </row>
    <row r="226" ht="12.75">
      <c r="E226" s="234"/>
    </row>
    <row r="227" ht="12.75">
      <c r="E227" s="234"/>
    </row>
    <row r="228" ht="12.75">
      <c r="E228" s="234"/>
    </row>
    <row r="229" ht="12.75">
      <c r="E229" s="234"/>
    </row>
    <row r="230" ht="12.75">
      <c r="E230" s="234"/>
    </row>
    <row r="231" ht="12.75">
      <c r="E231" s="234"/>
    </row>
    <row r="232" ht="12.75">
      <c r="E232" s="234"/>
    </row>
    <row r="233" ht="12.75">
      <c r="E233" s="234"/>
    </row>
    <row r="234" ht="12.75">
      <c r="E234" s="234"/>
    </row>
    <row r="235" ht="12.75">
      <c r="E235" s="234"/>
    </row>
    <row r="236" ht="12.75">
      <c r="E236" s="234"/>
    </row>
    <row r="237" ht="12.75">
      <c r="E237" s="234"/>
    </row>
    <row r="238" ht="12.75">
      <c r="E238" s="234"/>
    </row>
    <row r="239" ht="12.75">
      <c r="E239" s="234"/>
    </row>
    <row r="240" ht="12.75">
      <c r="E240" s="234"/>
    </row>
    <row r="241" ht="12.75">
      <c r="E241" s="234"/>
    </row>
    <row r="242" ht="12.75">
      <c r="E242" s="234"/>
    </row>
    <row r="243" ht="12.75">
      <c r="E243" s="234"/>
    </row>
    <row r="244" ht="12.75">
      <c r="E244" s="234"/>
    </row>
    <row r="245" ht="12.75">
      <c r="E245" s="234"/>
    </row>
    <row r="246" ht="12.75">
      <c r="E246" s="234"/>
    </row>
    <row r="247" ht="12.75">
      <c r="E247" s="234"/>
    </row>
    <row r="248" ht="12.75">
      <c r="E248" s="234"/>
    </row>
    <row r="249" ht="12.75">
      <c r="E249" s="234"/>
    </row>
    <row r="250" ht="12.75">
      <c r="E250" s="234"/>
    </row>
    <row r="251" ht="12.75">
      <c r="E251" s="234"/>
    </row>
    <row r="252" ht="12.75">
      <c r="E252" s="234"/>
    </row>
    <row r="253" ht="12.75">
      <c r="E253" s="234"/>
    </row>
    <row r="254" ht="12.75">
      <c r="E254" s="234"/>
    </row>
    <row r="255" ht="12.75">
      <c r="E255" s="234"/>
    </row>
    <row r="256" ht="12.75">
      <c r="E256" s="234"/>
    </row>
    <row r="257" ht="12.75">
      <c r="E257" s="234"/>
    </row>
    <row r="258" ht="12.75">
      <c r="E258" s="234"/>
    </row>
    <row r="259" ht="12.75">
      <c r="E259" s="234"/>
    </row>
    <row r="260" ht="12.75">
      <c r="E260" s="234"/>
    </row>
    <row r="261" ht="12.75">
      <c r="E261" s="234"/>
    </row>
    <row r="262" ht="12.75">
      <c r="E262" s="234"/>
    </row>
    <row r="263" ht="12.75">
      <c r="E263" s="234"/>
    </row>
    <row r="264" ht="12.75">
      <c r="E264" s="234"/>
    </row>
    <row r="265" ht="12.75">
      <c r="E265" s="234"/>
    </row>
    <row r="266" ht="12.75">
      <c r="E266" s="234"/>
    </row>
    <row r="267" ht="12.75">
      <c r="E267" s="234"/>
    </row>
    <row r="268" ht="12.75">
      <c r="E268" s="234"/>
    </row>
    <row r="269" ht="12.75">
      <c r="E269" s="234"/>
    </row>
    <row r="270" ht="12.75">
      <c r="E270" s="234"/>
    </row>
    <row r="271" ht="12.75">
      <c r="E271" s="234"/>
    </row>
    <row r="272" ht="12.75">
      <c r="E272" s="234"/>
    </row>
    <row r="273" ht="12.75">
      <c r="E273" s="234"/>
    </row>
    <row r="274" ht="12.75">
      <c r="E274" s="234"/>
    </row>
    <row r="275" ht="12.75">
      <c r="E275" s="234"/>
    </row>
    <row r="276" ht="12.75">
      <c r="E276" s="234"/>
    </row>
    <row r="277" ht="12.75">
      <c r="E277" s="234"/>
    </row>
    <row r="278" ht="12.75">
      <c r="E278" s="234"/>
    </row>
    <row r="279" ht="12.75">
      <c r="E279" s="234"/>
    </row>
    <row r="280" ht="12.75">
      <c r="E280" s="234"/>
    </row>
    <row r="281" ht="12.75">
      <c r="E281" s="234"/>
    </row>
    <row r="282" ht="12.75">
      <c r="E282" s="234"/>
    </row>
    <row r="283" ht="12.75">
      <c r="E283" s="234"/>
    </row>
    <row r="284" ht="12.75">
      <c r="E284" s="234"/>
    </row>
    <row r="285" ht="12.75">
      <c r="E285" s="234"/>
    </row>
    <row r="286" ht="12.75">
      <c r="E286" s="234"/>
    </row>
    <row r="287" ht="12.75">
      <c r="E287" s="234"/>
    </row>
    <row r="288" ht="12.75">
      <c r="E288" s="234"/>
    </row>
    <row r="289" ht="12.75">
      <c r="E289" s="234"/>
    </row>
    <row r="290" ht="12.75">
      <c r="E290" s="234"/>
    </row>
    <row r="291" ht="12.75">
      <c r="E291" s="234"/>
    </row>
    <row r="292" ht="12.75">
      <c r="E292" s="234"/>
    </row>
    <row r="293" ht="12.75">
      <c r="E293" s="234"/>
    </row>
    <row r="294" ht="12.75">
      <c r="E294" s="234"/>
    </row>
    <row r="295" ht="12.75">
      <c r="E295" s="234"/>
    </row>
    <row r="296" ht="12.75">
      <c r="E296" s="234"/>
    </row>
    <row r="297" ht="12.75">
      <c r="E297" s="234"/>
    </row>
    <row r="298" ht="12.75">
      <c r="E298" s="234"/>
    </row>
    <row r="299" ht="12.75">
      <c r="E299" s="234"/>
    </row>
    <row r="300" ht="12.75">
      <c r="E300" s="234"/>
    </row>
    <row r="301" ht="12.75">
      <c r="E301" s="234"/>
    </row>
    <row r="302" ht="12.75">
      <c r="E302" s="234"/>
    </row>
    <row r="303" ht="12.75">
      <c r="E303" s="234"/>
    </row>
    <row r="304" ht="12.75">
      <c r="E304" s="234"/>
    </row>
    <row r="305" ht="12.75">
      <c r="E305" s="234"/>
    </row>
    <row r="306" ht="12.75">
      <c r="E306" s="234"/>
    </row>
    <row r="307" ht="12.75">
      <c r="E307" s="234"/>
    </row>
    <row r="308" ht="12.75">
      <c r="E308" s="234"/>
    </row>
    <row r="309" ht="12.75">
      <c r="E309" s="234"/>
    </row>
    <row r="310" ht="12.75">
      <c r="E310" s="234"/>
    </row>
    <row r="311" ht="12.75">
      <c r="E311" s="234"/>
    </row>
    <row r="312" ht="12.75">
      <c r="E312" s="234"/>
    </row>
    <row r="313" ht="12.75">
      <c r="E313" s="234"/>
    </row>
    <row r="314" ht="12.75">
      <c r="E314" s="234"/>
    </row>
    <row r="315" ht="12.75">
      <c r="E315" s="234"/>
    </row>
    <row r="316" ht="12.75">
      <c r="E316" s="234"/>
    </row>
    <row r="317" ht="12.75">
      <c r="E317" s="234"/>
    </row>
    <row r="318" ht="12.75">
      <c r="E318" s="234"/>
    </row>
    <row r="319" ht="12.75">
      <c r="E319" s="234"/>
    </row>
    <row r="320" ht="12.75">
      <c r="E320" s="234"/>
    </row>
    <row r="321" ht="12.75">
      <c r="E321" s="234"/>
    </row>
    <row r="322" ht="12.75">
      <c r="E322" s="234"/>
    </row>
    <row r="323" ht="12.75">
      <c r="E323" s="234"/>
    </row>
    <row r="324" ht="12.75">
      <c r="E324" s="234"/>
    </row>
    <row r="325" ht="12.75">
      <c r="E325" s="234"/>
    </row>
    <row r="326" ht="12.75">
      <c r="E326" s="234"/>
    </row>
    <row r="327" ht="12.75">
      <c r="E327" s="234"/>
    </row>
    <row r="328" ht="12.75">
      <c r="E328" s="234"/>
    </row>
    <row r="329" ht="12.75">
      <c r="E329" s="234"/>
    </row>
    <row r="330" ht="12.75">
      <c r="E330" s="234"/>
    </row>
    <row r="331" ht="12.75">
      <c r="E331" s="234"/>
    </row>
    <row r="332" ht="12.75">
      <c r="E332" s="234"/>
    </row>
    <row r="333" ht="12.75">
      <c r="E333" s="234"/>
    </row>
    <row r="334" ht="12.75">
      <c r="E334" s="234"/>
    </row>
    <row r="335" ht="12.75">
      <c r="E335" s="234"/>
    </row>
    <row r="336" ht="12.75">
      <c r="E336" s="234"/>
    </row>
    <row r="337" ht="12.75">
      <c r="E337" s="234"/>
    </row>
    <row r="338" ht="12.75">
      <c r="E338" s="234"/>
    </row>
    <row r="339" ht="12.75">
      <c r="E339" s="234"/>
    </row>
    <row r="340" ht="12.75">
      <c r="E340" s="234"/>
    </row>
    <row r="341" ht="12.75">
      <c r="E341" s="234"/>
    </row>
    <row r="342" ht="12.75">
      <c r="E342" s="234"/>
    </row>
    <row r="343" ht="12.75">
      <c r="E343" s="234"/>
    </row>
    <row r="344" ht="12.75">
      <c r="E344" s="234"/>
    </row>
    <row r="345" ht="12.75">
      <c r="E345" s="234"/>
    </row>
    <row r="346" ht="12.75">
      <c r="E346" s="234"/>
    </row>
    <row r="347" ht="12.75">
      <c r="E347" s="234"/>
    </row>
    <row r="348" ht="12.75">
      <c r="E348" s="234"/>
    </row>
    <row r="349" ht="12.75">
      <c r="E349" s="234"/>
    </row>
    <row r="350" ht="12.75">
      <c r="E350" s="234"/>
    </row>
    <row r="351" ht="12.75">
      <c r="E351" s="234"/>
    </row>
    <row r="352" ht="12.75">
      <c r="E352" s="234"/>
    </row>
    <row r="353" ht="12.75">
      <c r="E353" s="234"/>
    </row>
    <row r="354" ht="12.75">
      <c r="E354" s="234"/>
    </row>
    <row r="355" ht="12.75">
      <c r="E355" s="234"/>
    </row>
    <row r="356" ht="12.75">
      <c r="E356" s="234"/>
    </row>
    <row r="357" ht="12.75">
      <c r="E357" s="234"/>
    </row>
    <row r="358" ht="12.75">
      <c r="E358" s="234"/>
    </row>
    <row r="359" ht="12.75">
      <c r="E359" s="234"/>
    </row>
    <row r="360" ht="12.75">
      <c r="E360" s="234"/>
    </row>
    <row r="361" ht="12.75">
      <c r="E361" s="234"/>
    </row>
    <row r="362" ht="12.75">
      <c r="E362" s="234"/>
    </row>
    <row r="363" ht="12.75">
      <c r="E363" s="234"/>
    </row>
    <row r="364" ht="12.75">
      <c r="E364" s="234"/>
    </row>
    <row r="365" ht="12.75">
      <c r="E365" s="234"/>
    </row>
    <row r="366" ht="12.75">
      <c r="E366" s="234"/>
    </row>
    <row r="367" ht="12.75">
      <c r="E367" s="234"/>
    </row>
    <row r="368" ht="12.75">
      <c r="E368" s="234"/>
    </row>
    <row r="369" ht="12.75">
      <c r="E369" s="234"/>
    </row>
    <row r="370" ht="12.75">
      <c r="E370" s="234"/>
    </row>
    <row r="371" ht="12.75">
      <c r="E371" s="234"/>
    </row>
    <row r="372" ht="12.75">
      <c r="E372" s="234"/>
    </row>
    <row r="373" ht="12.75">
      <c r="E373" s="234"/>
    </row>
    <row r="374" ht="12.75">
      <c r="E374" s="234"/>
    </row>
    <row r="375" ht="12.75">
      <c r="E375" s="234"/>
    </row>
    <row r="376" ht="12.75">
      <c r="E376" s="234"/>
    </row>
    <row r="377" ht="12.75">
      <c r="E377" s="234"/>
    </row>
    <row r="378" ht="12.75">
      <c r="E378" s="234"/>
    </row>
    <row r="379" ht="12.75">
      <c r="E379" s="234"/>
    </row>
    <row r="380" ht="12.75">
      <c r="E380" s="234"/>
    </row>
    <row r="381" ht="12.75">
      <c r="E381" s="234"/>
    </row>
    <row r="382" ht="12.75">
      <c r="E382" s="234"/>
    </row>
    <row r="383" ht="12.75">
      <c r="E383" s="234"/>
    </row>
    <row r="384" ht="12.75">
      <c r="E384" s="234"/>
    </row>
    <row r="385" ht="12.75">
      <c r="E385" s="234"/>
    </row>
    <row r="386" ht="12.75">
      <c r="E386" s="234"/>
    </row>
    <row r="387" ht="12.75">
      <c r="E387" s="234"/>
    </row>
    <row r="388" ht="12.75">
      <c r="E388" s="234"/>
    </row>
    <row r="389" ht="12.75">
      <c r="E389" s="234"/>
    </row>
    <row r="390" ht="12.75">
      <c r="E390" s="234"/>
    </row>
    <row r="391" ht="12.75">
      <c r="E391" s="234"/>
    </row>
    <row r="392" ht="12.75">
      <c r="E392" s="234"/>
    </row>
    <row r="393" ht="12.75">
      <c r="E393" s="234"/>
    </row>
    <row r="394" ht="12.75">
      <c r="E394" s="234"/>
    </row>
    <row r="395" ht="12.75">
      <c r="E395" s="234"/>
    </row>
    <row r="396" ht="12.75">
      <c r="E396" s="234"/>
    </row>
    <row r="397" ht="12.75">
      <c r="E397" s="234"/>
    </row>
    <row r="398" ht="12.75">
      <c r="E398" s="234"/>
    </row>
    <row r="399" ht="12.75">
      <c r="E399" s="234"/>
    </row>
    <row r="400" ht="12.75">
      <c r="E400" s="234"/>
    </row>
    <row r="401" ht="12.75">
      <c r="E401" s="234"/>
    </row>
    <row r="402" ht="12.75">
      <c r="E402" s="234"/>
    </row>
    <row r="403" ht="12.75">
      <c r="E403" s="234"/>
    </row>
    <row r="404" ht="12.75">
      <c r="E404" s="234"/>
    </row>
    <row r="405" ht="12.75">
      <c r="E405" s="234"/>
    </row>
    <row r="406" ht="12.75">
      <c r="E406" s="234"/>
    </row>
    <row r="407" ht="12.75">
      <c r="E407" s="234"/>
    </row>
    <row r="408" ht="12.75">
      <c r="E408" s="234"/>
    </row>
    <row r="409" ht="12.75">
      <c r="E409" s="234"/>
    </row>
    <row r="410" ht="12.75">
      <c r="E410" s="234"/>
    </row>
    <row r="411" ht="12.75">
      <c r="E411" s="234"/>
    </row>
    <row r="412" ht="12.75">
      <c r="E412" s="234"/>
    </row>
    <row r="413" ht="12.75">
      <c r="E413" s="234"/>
    </row>
    <row r="414" ht="12.75">
      <c r="E414" s="234"/>
    </row>
    <row r="415" ht="12.75">
      <c r="E415" s="234"/>
    </row>
    <row r="416" ht="12.75">
      <c r="E416" s="234"/>
    </row>
    <row r="417" ht="12.75">
      <c r="E417" s="234"/>
    </row>
    <row r="418" ht="12.75">
      <c r="E418" s="234"/>
    </row>
    <row r="419" ht="12.75">
      <c r="E419" s="234"/>
    </row>
    <row r="420" ht="12.75">
      <c r="E420" s="234"/>
    </row>
    <row r="421" ht="12.75">
      <c r="E421" s="234"/>
    </row>
    <row r="422" ht="12.75">
      <c r="E422" s="234"/>
    </row>
    <row r="423" ht="12.75">
      <c r="E423" s="234"/>
    </row>
    <row r="424" ht="12.75">
      <c r="E424" s="234"/>
    </row>
    <row r="425" ht="12.75">
      <c r="E425" s="234"/>
    </row>
    <row r="426" ht="12.75">
      <c r="E426" s="234"/>
    </row>
    <row r="427" ht="12.75">
      <c r="E427" s="234"/>
    </row>
    <row r="428" ht="12.75">
      <c r="E428" s="234"/>
    </row>
    <row r="429" ht="12.75">
      <c r="E429" s="234"/>
    </row>
    <row r="430" ht="12.75">
      <c r="E430" s="234"/>
    </row>
    <row r="431" ht="12.75">
      <c r="E431" s="234"/>
    </row>
    <row r="432" ht="12.75">
      <c r="E432" s="234"/>
    </row>
    <row r="433" ht="12.75">
      <c r="E433" s="234"/>
    </row>
    <row r="434" ht="12.75">
      <c r="E434" s="234"/>
    </row>
    <row r="435" ht="12.75">
      <c r="E435" s="234"/>
    </row>
    <row r="436" ht="12.75">
      <c r="E436" s="234"/>
    </row>
    <row r="437" ht="12.75">
      <c r="E437" s="234"/>
    </row>
    <row r="438" ht="12.75">
      <c r="E438" s="234"/>
    </row>
    <row r="439" ht="12.75">
      <c r="E439" s="234"/>
    </row>
    <row r="440" ht="12.75">
      <c r="E440" s="234"/>
    </row>
    <row r="441" ht="12.75">
      <c r="E441" s="234"/>
    </row>
    <row r="442" ht="12.75">
      <c r="E442" s="234"/>
    </row>
    <row r="443" ht="12.75">
      <c r="E443" s="234"/>
    </row>
    <row r="444" ht="12.75">
      <c r="E444" s="234"/>
    </row>
    <row r="445" ht="12.75">
      <c r="E445" s="234"/>
    </row>
    <row r="446" ht="12.75">
      <c r="E446" s="234"/>
    </row>
    <row r="447" ht="12.75">
      <c r="E447" s="234"/>
    </row>
    <row r="448" ht="12.75">
      <c r="E448" s="234"/>
    </row>
    <row r="449" ht="12.75">
      <c r="E449" s="234"/>
    </row>
    <row r="450" ht="12.75">
      <c r="E450" s="234"/>
    </row>
    <row r="451" ht="12.75">
      <c r="E451" s="234"/>
    </row>
    <row r="452" ht="12.75">
      <c r="E452" s="234"/>
    </row>
    <row r="453" ht="12.75">
      <c r="E453" s="234"/>
    </row>
    <row r="454" ht="12.75">
      <c r="E454" s="234"/>
    </row>
    <row r="455" ht="12.75">
      <c r="E455" s="234"/>
    </row>
    <row r="456" ht="12.75">
      <c r="E456" s="234"/>
    </row>
    <row r="457" ht="12.75">
      <c r="E457" s="234"/>
    </row>
    <row r="458" ht="12.75">
      <c r="E458" s="234"/>
    </row>
    <row r="459" ht="12.75">
      <c r="E459" s="234"/>
    </row>
    <row r="460" ht="12.75">
      <c r="E460" s="234"/>
    </row>
    <row r="461" ht="12.75">
      <c r="E461" s="234"/>
    </row>
    <row r="462" ht="12.75">
      <c r="E462" s="234"/>
    </row>
    <row r="463" ht="12.75">
      <c r="E463" s="234"/>
    </row>
    <row r="464" ht="12.75">
      <c r="E464" s="234"/>
    </row>
    <row r="465" ht="12.75">
      <c r="E465" s="234"/>
    </row>
    <row r="466" ht="12.75">
      <c r="E466" s="234"/>
    </row>
    <row r="467" ht="12.75">
      <c r="E467" s="234"/>
    </row>
    <row r="468" ht="12.75">
      <c r="E468" s="234"/>
    </row>
    <row r="469" ht="12.75">
      <c r="E469" s="234"/>
    </row>
    <row r="470" ht="12.75">
      <c r="E470" s="234"/>
    </row>
    <row r="471" ht="12.75">
      <c r="E471" s="234"/>
    </row>
    <row r="472" ht="12.75">
      <c r="E472" s="234"/>
    </row>
    <row r="473" ht="12.75">
      <c r="E473" s="234"/>
    </row>
    <row r="474" ht="12.75">
      <c r="E474" s="234"/>
    </row>
    <row r="475" ht="12.75">
      <c r="E475" s="234"/>
    </row>
    <row r="476" ht="12.75">
      <c r="E476" s="234"/>
    </row>
    <row r="477" ht="12.75">
      <c r="E477" s="234"/>
    </row>
    <row r="478" ht="12.75">
      <c r="E478" s="234"/>
    </row>
    <row r="479" ht="12.75">
      <c r="E479" s="234"/>
    </row>
    <row r="480" ht="12.75">
      <c r="E480" s="234"/>
    </row>
    <row r="481" ht="12.75">
      <c r="E481" s="234"/>
    </row>
    <row r="482" ht="12.75">
      <c r="E482" s="234"/>
    </row>
    <row r="483" ht="12.75">
      <c r="E483" s="234"/>
    </row>
    <row r="484" ht="12.75">
      <c r="E484" s="234"/>
    </row>
    <row r="485" ht="12.75">
      <c r="E485" s="234"/>
    </row>
    <row r="486" ht="12.75">
      <c r="E486" s="234"/>
    </row>
    <row r="487" ht="12.75">
      <c r="E487" s="234"/>
    </row>
    <row r="488" ht="12.75">
      <c r="E488" s="234"/>
    </row>
    <row r="489" ht="12.75">
      <c r="E489" s="234"/>
    </row>
    <row r="490" ht="12.75">
      <c r="E490" s="234"/>
    </row>
    <row r="491" ht="12.75">
      <c r="E491" s="234"/>
    </row>
    <row r="492" ht="12.75">
      <c r="E492" s="234"/>
    </row>
    <row r="493" ht="12.75">
      <c r="E493" s="234"/>
    </row>
    <row r="494" ht="12.75">
      <c r="E494" s="234"/>
    </row>
    <row r="495" ht="12.75">
      <c r="E495" s="234"/>
    </row>
    <row r="496" ht="12.75">
      <c r="E496" s="234"/>
    </row>
    <row r="497" ht="12.75">
      <c r="E497" s="234"/>
    </row>
    <row r="498" ht="12.75">
      <c r="E498" s="234"/>
    </row>
    <row r="499" ht="12.75">
      <c r="E499" s="234"/>
    </row>
    <row r="500" ht="12.75">
      <c r="E500" s="234"/>
    </row>
    <row r="501" ht="12.75">
      <c r="E501" s="234"/>
    </row>
    <row r="502" ht="12.75">
      <c r="E502" s="234"/>
    </row>
    <row r="503" ht="12.75">
      <c r="E503" s="234"/>
    </row>
    <row r="504" ht="12.75">
      <c r="E504" s="234"/>
    </row>
    <row r="505" ht="12.75">
      <c r="E505" s="234"/>
    </row>
    <row r="506" ht="12.75">
      <c r="E506" s="234"/>
    </row>
    <row r="507" ht="12.75">
      <c r="E507" s="234"/>
    </row>
    <row r="508" ht="12.75">
      <c r="E508" s="234"/>
    </row>
    <row r="509" ht="12.75">
      <c r="E509" s="234"/>
    </row>
    <row r="510" ht="12.75">
      <c r="E510" s="234"/>
    </row>
    <row r="511" ht="12.75">
      <c r="E511" s="234"/>
    </row>
    <row r="512" ht="12.75">
      <c r="E512" s="234"/>
    </row>
    <row r="513" ht="12.75">
      <c r="E513" s="234"/>
    </row>
    <row r="514" ht="12.75">
      <c r="E514" s="234"/>
    </row>
    <row r="515" ht="12.75">
      <c r="E515" s="234"/>
    </row>
    <row r="516" ht="12.75">
      <c r="E516" s="234"/>
    </row>
    <row r="517" ht="12.75">
      <c r="E517" s="234"/>
    </row>
    <row r="518" ht="12.75">
      <c r="E518" s="234"/>
    </row>
    <row r="519" ht="12.75">
      <c r="E519" s="234"/>
    </row>
    <row r="520" ht="12.75">
      <c r="E520" s="234"/>
    </row>
    <row r="521" ht="12.75">
      <c r="E521" s="234"/>
    </row>
    <row r="522" ht="12.75">
      <c r="E522" s="234"/>
    </row>
    <row r="523" ht="12.75">
      <c r="E523" s="234"/>
    </row>
    <row r="524" ht="12.75">
      <c r="E524" s="234"/>
    </row>
    <row r="525" ht="12.75">
      <c r="E525" s="234"/>
    </row>
    <row r="526" ht="12.75">
      <c r="E526" s="234"/>
    </row>
    <row r="527" ht="12.75">
      <c r="E527" s="234"/>
    </row>
    <row r="528" ht="12.75">
      <c r="E528" s="234"/>
    </row>
    <row r="529" ht="12.75">
      <c r="E529" s="234"/>
    </row>
    <row r="530" ht="12.75">
      <c r="E530" s="234"/>
    </row>
    <row r="531" ht="12.75">
      <c r="E531" s="234"/>
    </row>
    <row r="532" ht="12.75">
      <c r="E532" s="234"/>
    </row>
    <row r="533" ht="12.75">
      <c r="E533" s="234"/>
    </row>
    <row r="534" ht="12.75">
      <c r="E534" s="234"/>
    </row>
    <row r="535" ht="12.75">
      <c r="E535" s="234"/>
    </row>
    <row r="536" ht="12.75">
      <c r="E536" s="234"/>
    </row>
    <row r="537" ht="12.75">
      <c r="E537" s="234"/>
    </row>
    <row r="538" ht="12.75">
      <c r="E538" s="234"/>
    </row>
    <row r="539" ht="12.75">
      <c r="E539" s="234"/>
    </row>
    <row r="540" ht="12.75">
      <c r="E540" s="234"/>
    </row>
    <row r="541" ht="12.75">
      <c r="E541" s="234"/>
    </row>
    <row r="542" ht="12.75">
      <c r="E542" s="234"/>
    </row>
    <row r="543" ht="12.75">
      <c r="E543" s="234"/>
    </row>
    <row r="544" ht="12.75">
      <c r="E544" s="234"/>
    </row>
    <row r="545" ht="12.75">
      <c r="E545" s="234"/>
    </row>
    <row r="546" ht="12.75">
      <c r="E546" s="234"/>
    </row>
    <row r="547" ht="12.75">
      <c r="E547" s="234"/>
    </row>
    <row r="548" ht="12.75">
      <c r="E548" s="234"/>
    </row>
    <row r="549" ht="12.75">
      <c r="E549" s="234"/>
    </row>
    <row r="550" ht="12.75">
      <c r="E550" s="234"/>
    </row>
    <row r="551" ht="12.75">
      <c r="E551" s="234"/>
    </row>
    <row r="552" ht="12.75">
      <c r="E552" s="234"/>
    </row>
    <row r="553" ht="12.75">
      <c r="E553" s="234"/>
    </row>
    <row r="554" ht="12.75">
      <c r="E554" s="234"/>
    </row>
    <row r="555" ht="12.75">
      <c r="E555" s="234"/>
    </row>
    <row r="556" ht="12.75">
      <c r="E556" s="234"/>
    </row>
    <row r="557" ht="12.75">
      <c r="E557" s="234"/>
    </row>
    <row r="558" ht="12.75">
      <c r="E558" s="234"/>
    </row>
    <row r="559" ht="12.75">
      <c r="E559" s="234"/>
    </row>
    <row r="560" ht="12.75">
      <c r="E560" s="234"/>
    </row>
    <row r="561" ht="12.75">
      <c r="E561" s="234"/>
    </row>
    <row r="562" ht="12.75">
      <c r="E562" s="234"/>
    </row>
    <row r="563" ht="12.75">
      <c r="E563" s="234"/>
    </row>
    <row r="564" ht="12.75">
      <c r="E564" s="234"/>
    </row>
    <row r="565" ht="12.75">
      <c r="E565" s="234"/>
    </row>
    <row r="566" ht="12.75">
      <c r="E566" s="234"/>
    </row>
    <row r="567" ht="12.75">
      <c r="E567" s="234"/>
    </row>
    <row r="568" ht="12.75">
      <c r="E568" s="234"/>
    </row>
    <row r="569" ht="12.75">
      <c r="E569" s="234"/>
    </row>
    <row r="570" ht="12.75">
      <c r="E570" s="234"/>
    </row>
    <row r="571" ht="12.75">
      <c r="E571" s="234"/>
    </row>
    <row r="572" ht="12.75">
      <c r="E572" s="234"/>
    </row>
    <row r="573" ht="12.75">
      <c r="E573" s="234"/>
    </row>
    <row r="574" ht="12.75">
      <c r="E574" s="234"/>
    </row>
    <row r="575" ht="12.75">
      <c r="E575" s="234"/>
    </row>
    <row r="576" ht="12.75">
      <c r="E576" s="234"/>
    </row>
    <row r="577" ht="12.75">
      <c r="E577" s="234"/>
    </row>
    <row r="578" ht="12.75">
      <c r="E578" s="234"/>
    </row>
    <row r="579" ht="12.75">
      <c r="E579" s="234"/>
    </row>
    <row r="580" ht="12.75">
      <c r="E580" s="234"/>
    </row>
    <row r="581" ht="12.75">
      <c r="E581" s="234"/>
    </row>
    <row r="582" ht="12.75">
      <c r="E582" s="234"/>
    </row>
    <row r="583" ht="12.75">
      <c r="E583" s="234"/>
    </row>
    <row r="584" ht="12.75">
      <c r="E584" s="234"/>
    </row>
    <row r="585" ht="12.75">
      <c r="E585" s="234"/>
    </row>
    <row r="586" ht="12.75">
      <c r="E586" s="234"/>
    </row>
    <row r="587" ht="12.75">
      <c r="E587" s="234"/>
    </row>
    <row r="588" ht="12.75">
      <c r="E588" s="234"/>
    </row>
    <row r="589" ht="12.75">
      <c r="E589" s="234"/>
    </row>
    <row r="590" ht="12.75">
      <c r="E590" s="234"/>
    </row>
    <row r="591" ht="12.75">
      <c r="E591" s="234"/>
    </row>
    <row r="592" ht="12.75">
      <c r="E592" s="234"/>
    </row>
    <row r="593" ht="12.75">
      <c r="E593" s="234"/>
    </row>
    <row r="594" ht="12.75">
      <c r="E594" s="234"/>
    </row>
    <row r="595" ht="12.75">
      <c r="E595" s="234"/>
    </row>
    <row r="596" ht="12.75">
      <c r="E596" s="234"/>
    </row>
    <row r="597" ht="12.75">
      <c r="E597" s="234"/>
    </row>
    <row r="598" ht="12.75">
      <c r="E598" s="234"/>
    </row>
    <row r="599" ht="12.75">
      <c r="E599" s="234"/>
    </row>
    <row r="600" ht="12.75">
      <c r="E600" s="234"/>
    </row>
    <row r="601" ht="12.75">
      <c r="E601" s="234"/>
    </row>
    <row r="602" ht="12.75">
      <c r="E602" s="234"/>
    </row>
    <row r="603" ht="12.75">
      <c r="E603" s="234"/>
    </row>
    <row r="604" ht="12.75">
      <c r="E604" s="234"/>
    </row>
    <row r="605" ht="12.75">
      <c r="E605" s="234"/>
    </row>
    <row r="606" ht="12.75">
      <c r="E606" s="234"/>
    </row>
    <row r="607" ht="12.75">
      <c r="E607" s="234"/>
    </row>
    <row r="608" ht="12.75">
      <c r="E608" s="234"/>
    </row>
    <row r="609" ht="12.75">
      <c r="E609" s="234"/>
    </row>
    <row r="610" ht="12.75">
      <c r="E610" s="234"/>
    </row>
    <row r="611" ht="12.75">
      <c r="E611" s="234"/>
    </row>
    <row r="612" ht="12.75">
      <c r="E612" s="234"/>
    </row>
    <row r="613" ht="12.75">
      <c r="E613" s="234"/>
    </row>
    <row r="614" ht="12.75">
      <c r="E614" s="234"/>
    </row>
    <row r="615" ht="12.75">
      <c r="E615" s="234"/>
    </row>
    <row r="616" ht="12.75">
      <c r="E616" s="234"/>
    </row>
    <row r="617" ht="12.75">
      <c r="E617" s="234"/>
    </row>
    <row r="618" ht="12.75">
      <c r="E618" s="234"/>
    </row>
    <row r="619" ht="12.75">
      <c r="E619" s="234"/>
    </row>
    <row r="620" ht="12.75">
      <c r="E620" s="234"/>
    </row>
    <row r="621" ht="12.75">
      <c r="E621" s="234"/>
    </row>
    <row r="622" ht="12.75">
      <c r="E622" s="234"/>
    </row>
    <row r="623" ht="12.75">
      <c r="E623" s="234"/>
    </row>
    <row r="624" ht="12.75">
      <c r="E624" s="234"/>
    </row>
    <row r="625" ht="12.75">
      <c r="E625" s="234"/>
    </row>
    <row r="626" ht="12.75">
      <c r="E626" s="234"/>
    </row>
    <row r="627" ht="12.75">
      <c r="E627" s="234"/>
    </row>
  </sheetData>
  <sheetProtection/>
  <printOptions/>
  <pageMargins left="0" right="0" top="0.75" bottom="0.75" header="0.05" footer="0.3"/>
  <pageSetup fitToHeight="1" fitToWidth="1" horizontalDpi="600" verticalDpi="600" orientation="portrait" scale="75" r:id="rId1"/>
  <headerFooter alignWithMargins="0">
    <oddHeader>&amp;CDepartment of Administrative Services
Major Maintenance SC22
&amp;A
&amp;D</oddHeader>
    <oddFooter>&amp;LAcct Codes 0017-335-SC22
Reversion 6/30/2025
&amp;C&amp;Z&amp;F&amp;R&amp;P/&amp;N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2">
    <pageSetUpPr fitToPage="1"/>
  </sheetPr>
  <dimension ref="A1:I627"/>
  <sheetViews>
    <sheetView workbookViewId="0" topLeftCell="A1">
      <selection activeCell="A1" sqref="A1"/>
    </sheetView>
  </sheetViews>
  <sheetFormatPr defaultColWidth="11.421875" defaultRowHeight="15"/>
  <cols>
    <col min="1" max="1" width="24.57421875" style="75" customWidth="1"/>
    <col min="2" max="2" width="9.421875" style="76" customWidth="1"/>
    <col min="3" max="3" width="25.00390625" style="77" bestFit="1" customWidth="1"/>
    <col min="4" max="4" width="12.57421875" style="64" customWidth="1"/>
    <col min="5" max="5" width="13.57421875" style="79" customWidth="1"/>
    <col min="6" max="6" width="12.421875" style="79" customWidth="1"/>
    <col min="7" max="7" width="10.57421875" style="79" customWidth="1"/>
    <col min="8" max="8" width="10.57421875" style="64" bestFit="1" customWidth="1"/>
    <col min="9" max="16384" width="11.421875" style="64" customWidth="1"/>
  </cols>
  <sheetData>
    <row r="1" spans="1:7" s="45" customFormat="1" ht="15.75">
      <c r="A1" s="14" t="str">
        <f>'RECAP #9421.00'!B1</f>
        <v>DAS TH East Gate Replacement</v>
      </c>
      <c r="B1" s="12"/>
      <c r="C1" s="15"/>
      <c r="D1" s="15"/>
      <c r="E1" s="15"/>
      <c r="F1" s="44"/>
      <c r="G1" s="44"/>
    </row>
    <row r="2" spans="1:7" s="45" customFormat="1" ht="15.75">
      <c r="A2" s="17" t="str">
        <f>'RECAP #9421.00'!B2</f>
        <v>Project # 9421.00</v>
      </c>
      <c r="B2" s="16"/>
      <c r="C2" s="15"/>
      <c r="D2" s="15"/>
      <c r="E2" s="15"/>
      <c r="F2" s="44"/>
      <c r="G2" s="44"/>
    </row>
    <row r="3" spans="1:7" s="45" customFormat="1" ht="15.75">
      <c r="A3" s="18" t="str">
        <f>'RECAP #9421.00'!B3</f>
        <v>Program code 942100</v>
      </c>
      <c r="B3" s="16"/>
      <c r="C3" s="15"/>
      <c r="D3" s="19" t="str">
        <f>'RECAP #9421.00'!E3</f>
        <v>Major Program 4E21</v>
      </c>
      <c r="E3" s="15"/>
      <c r="F3" s="44"/>
      <c r="G3" s="44"/>
    </row>
    <row r="4" spans="1:7" s="45" customFormat="1" ht="15.75">
      <c r="A4" s="10" t="s">
        <v>31</v>
      </c>
      <c r="B4" s="80"/>
      <c r="C4" s="48"/>
      <c r="D4" s="49" t="s">
        <v>26</v>
      </c>
      <c r="E4" s="50"/>
      <c r="F4" s="44"/>
      <c r="G4" s="44"/>
    </row>
    <row r="5" spans="1:8" s="45" customFormat="1" ht="15.75">
      <c r="A5" s="22"/>
      <c r="B5" s="51"/>
      <c r="C5" s="52"/>
      <c r="D5" s="81"/>
      <c r="E5" s="53"/>
      <c r="F5" s="54"/>
      <c r="G5" s="55"/>
      <c r="H5" s="51"/>
    </row>
    <row r="6" spans="1:8" s="45" customFormat="1" ht="15.75">
      <c r="A6" s="1" t="str">
        <f>'RECAP #9421.00'!B5</f>
        <v>Acct. Codes-0017-335-CS23</v>
      </c>
      <c r="B6" s="22"/>
      <c r="C6" s="56"/>
      <c r="D6" s="81" t="s">
        <v>148</v>
      </c>
      <c r="E6" s="82"/>
      <c r="F6" s="83"/>
      <c r="G6" s="55"/>
      <c r="H6" s="51"/>
    </row>
    <row r="7" spans="1:9" s="45" customFormat="1" ht="15.75">
      <c r="A7" s="24" t="str">
        <f>'RECAP #9421.00'!B6</f>
        <v>Project Manager - James T.</v>
      </c>
      <c r="B7" s="57"/>
      <c r="C7" s="57"/>
      <c r="D7" s="83"/>
      <c r="E7" s="84"/>
      <c r="F7" s="85"/>
      <c r="G7" s="55"/>
      <c r="H7" s="51"/>
      <c r="I7" s="45" t="s">
        <v>7</v>
      </c>
    </row>
    <row r="8" spans="1:9" s="45" customFormat="1" ht="32.25" thickBot="1">
      <c r="A8" s="86" t="s">
        <v>2</v>
      </c>
      <c r="B8" s="87" t="s">
        <v>3</v>
      </c>
      <c r="C8" s="88" t="s">
        <v>10</v>
      </c>
      <c r="D8" s="89" t="s">
        <v>11</v>
      </c>
      <c r="E8" s="89" t="s">
        <v>12</v>
      </c>
      <c r="F8" s="89" t="s">
        <v>5</v>
      </c>
      <c r="G8" s="89" t="s">
        <v>6</v>
      </c>
      <c r="H8" s="89" t="s">
        <v>13</v>
      </c>
      <c r="I8" s="45" t="s">
        <v>7</v>
      </c>
    </row>
    <row r="9" spans="1:8" ht="12.75">
      <c r="A9" s="59"/>
      <c r="B9" s="60"/>
      <c r="C9" s="61" t="s">
        <v>28</v>
      </c>
      <c r="D9" s="180">
        <v>6000</v>
      </c>
      <c r="E9" s="62">
        <f>D9</f>
        <v>6000</v>
      </c>
      <c r="F9" s="63"/>
      <c r="G9" s="63"/>
      <c r="H9" s="63">
        <f>E9</f>
        <v>6000</v>
      </c>
    </row>
    <row r="10" spans="1:8" ht="12.75">
      <c r="A10" s="11"/>
      <c r="B10" s="4"/>
      <c r="C10" s="61"/>
      <c r="D10" s="62"/>
      <c r="E10" s="62">
        <f aca="true" t="shared" si="0" ref="E10:E21">E9+D10</f>
        <v>6000</v>
      </c>
      <c r="F10" s="66"/>
      <c r="G10" s="63">
        <f aca="true" t="shared" si="1" ref="G10:G21">G9+F10</f>
        <v>0</v>
      </c>
      <c r="H10" s="63">
        <f aca="true" t="shared" si="2" ref="H10:H21">H9-F10+D10</f>
        <v>6000</v>
      </c>
    </row>
    <row r="11" spans="1:8" ht="12.75">
      <c r="A11" s="65"/>
      <c r="B11" s="60"/>
      <c r="C11" s="61"/>
      <c r="D11" s="62"/>
      <c r="E11" s="62">
        <f t="shared" si="0"/>
        <v>6000</v>
      </c>
      <c r="F11" s="66"/>
      <c r="G11" s="63">
        <f t="shared" si="1"/>
        <v>0</v>
      </c>
      <c r="H11" s="63">
        <f t="shared" si="2"/>
        <v>6000</v>
      </c>
    </row>
    <row r="12" spans="1:8" ht="12.75">
      <c r="A12" s="65"/>
      <c r="B12" s="60"/>
      <c r="C12" s="61"/>
      <c r="D12" s="62"/>
      <c r="E12" s="62">
        <f t="shared" si="0"/>
        <v>6000</v>
      </c>
      <c r="F12" s="66"/>
      <c r="G12" s="63">
        <f t="shared" si="1"/>
        <v>0</v>
      </c>
      <c r="H12" s="63">
        <f t="shared" si="2"/>
        <v>6000</v>
      </c>
    </row>
    <row r="13" spans="1:8" ht="12.75">
      <c r="A13" s="65"/>
      <c r="B13" s="60"/>
      <c r="C13" s="61"/>
      <c r="D13" s="62"/>
      <c r="E13" s="62">
        <f t="shared" si="0"/>
        <v>6000</v>
      </c>
      <c r="F13" s="66"/>
      <c r="G13" s="63">
        <f t="shared" si="1"/>
        <v>0</v>
      </c>
      <c r="H13" s="63">
        <f t="shared" si="2"/>
        <v>6000</v>
      </c>
    </row>
    <row r="14" spans="1:8" ht="12.75">
      <c r="A14" s="65"/>
      <c r="B14" s="60"/>
      <c r="C14" s="61"/>
      <c r="D14" s="62"/>
      <c r="E14" s="62">
        <f t="shared" si="0"/>
        <v>6000</v>
      </c>
      <c r="F14" s="63"/>
      <c r="G14" s="63">
        <f t="shared" si="1"/>
        <v>0</v>
      </c>
      <c r="H14" s="63">
        <f t="shared" si="2"/>
        <v>6000</v>
      </c>
    </row>
    <row r="15" spans="1:8" ht="12.75">
      <c r="A15" s="65"/>
      <c r="B15" s="60"/>
      <c r="C15" s="61"/>
      <c r="D15" s="62"/>
      <c r="E15" s="62">
        <f t="shared" si="0"/>
        <v>6000</v>
      </c>
      <c r="F15" s="66"/>
      <c r="G15" s="63">
        <f t="shared" si="1"/>
        <v>0</v>
      </c>
      <c r="H15" s="63">
        <f t="shared" si="2"/>
        <v>6000</v>
      </c>
    </row>
    <row r="16" spans="1:8" ht="12.75">
      <c r="A16" s="65"/>
      <c r="B16" s="60"/>
      <c r="C16" s="61"/>
      <c r="D16" s="62"/>
      <c r="E16" s="62">
        <f t="shared" si="0"/>
        <v>6000</v>
      </c>
      <c r="F16" s="66"/>
      <c r="G16" s="63">
        <f t="shared" si="1"/>
        <v>0</v>
      </c>
      <c r="H16" s="63">
        <f t="shared" si="2"/>
        <v>6000</v>
      </c>
    </row>
    <row r="17" spans="1:8" ht="12.75">
      <c r="A17" s="65"/>
      <c r="B17" s="60"/>
      <c r="C17" s="61"/>
      <c r="D17" s="62"/>
      <c r="E17" s="62">
        <f t="shared" si="0"/>
        <v>6000</v>
      </c>
      <c r="F17" s="66"/>
      <c r="G17" s="63">
        <f t="shared" si="1"/>
        <v>0</v>
      </c>
      <c r="H17" s="63">
        <f t="shared" si="2"/>
        <v>6000</v>
      </c>
    </row>
    <row r="18" spans="1:8" ht="12.75">
      <c r="A18" s="65"/>
      <c r="B18" s="60"/>
      <c r="C18" s="61"/>
      <c r="D18" s="62"/>
      <c r="E18" s="62">
        <f t="shared" si="0"/>
        <v>6000</v>
      </c>
      <c r="F18" s="66"/>
      <c r="G18" s="63">
        <f t="shared" si="1"/>
        <v>0</v>
      </c>
      <c r="H18" s="63">
        <f t="shared" si="2"/>
        <v>6000</v>
      </c>
    </row>
    <row r="19" spans="1:8" ht="12.75">
      <c r="A19" s="59"/>
      <c r="B19" s="60"/>
      <c r="C19" s="61"/>
      <c r="D19" s="62"/>
      <c r="E19" s="62">
        <f t="shared" si="0"/>
        <v>6000</v>
      </c>
      <c r="F19" s="63"/>
      <c r="G19" s="63">
        <f t="shared" si="1"/>
        <v>0</v>
      </c>
      <c r="H19" s="63">
        <f t="shared" si="2"/>
        <v>6000</v>
      </c>
    </row>
    <row r="20" spans="1:8" ht="12.75">
      <c r="A20" s="59"/>
      <c r="B20" s="60"/>
      <c r="C20" s="61"/>
      <c r="D20" s="62"/>
      <c r="E20" s="62">
        <f t="shared" si="0"/>
        <v>6000</v>
      </c>
      <c r="F20" s="63"/>
      <c r="G20" s="63">
        <f t="shared" si="1"/>
        <v>0</v>
      </c>
      <c r="H20" s="63">
        <f t="shared" si="2"/>
        <v>6000</v>
      </c>
    </row>
    <row r="21" spans="1:8" ht="12.75">
      <c r="A21" s="59"/>
      <c r="B21" s="60"/>
      <c r="C21" s="162"/>
      <c r="D21" s="62"/>
      <c r="E21" s="62">
        <f t="shared" si="0"/>
        <v>6000</v>
      </c>
      <c r="F21" s="63"/>
      <c r="G21" s="63">
        <f t="shared" si="1"/>
        <v>0</v>
      </c>
      <c r="H21" s="63">
        <f t="shared" si="2"/>
        <v>6000</v>
      </c>
    </row>
    <row r="22" spans="1:8" ht="12.75">
      <c r="A22" s="68"/>
      <c r="B22" s="69"/>
      <c r="C22" s="70"/>
      <c r="D22" s="63"/>
      <c r="E22" s="63"/>
      <c r="F22" s="63"/>
      <c r="G22" s="63"/>
      <c r="H22" s="63"/>
    </row>
    <row r="23" spans="1:8" ht="13.5" thickBot="1">
      <c r="A23" s="68"/>
      <c r="B23" s="71"/>
      <c r="C23" s="72" t="s">
        <v>25</v>
      </c>
      <c r="D23" s="73">
        <f>SUM(D9:D22)</f>
        <v>6000</v>
      </c>
      <c r="E23" s="73"/>
      <c r="F23" s="73">
        <f>SUM(F9:F22)</f>
        <v>0</v>
      </c>
      <c r="G23" s="73"/>
      <c r="H23" s="73">
        <f>D23-F23</f>
        <v>6000</v>
      </c>
    </row>
    <row r="24" spans="1:8" ht="13.5" thickTop="1">
      <c r="A24" s="68"/>
      <c r="B24" s="69"/>
      <c r="C24" s="70"/>
      <c r="D24" s="63"/>
      <c r="E24" s="63"/>
      <c r="F24" s="63"/>
      <c r="G24" s="63"/>
      <c r="H24" s="63"/>
    </row>
    <row r="25" spans="1:8" ht="12.75">
      <c r="A25" s="68"/>
      <c r="B25" s="69"/>
      <c r="C25" s="70"/>
      <c r="D25" s="63"/>
      <c r="E25" s="63"/>
      <c r="F25" s="63"/>
      <c r="G25" s="63"/>
      <c r="H25" s="63"/>
    </row>
    <row r="26" spans="1:8" ht="12.75">
      <c r="A26" s="68"/>
      <c r="B26" s="69"/>
      <c r="C26" s="70"/>
      <c r="D26" s="63"/>
      <c r="E26" s="63"/>
      <c r="F26" s="63"/>
      <c r="G26" s="63"/>
      <c r="H26" s="63"/>
    </row>
    <row r="27" spans="1:8" ht="12.75">
      <c r="A27" s="68"/>
      <c r="B27" s="69"/>
      <c r="C27" s="70"/>
      <c r="D27" s="63"/>
      <c r="E27" s="63"/>
      <c r="F27" s="63"/>
      <c r="G27" s="63"/>
      <c r="H27" s="63"/>
    </row>
    <row r="28" spans="1:8" ht="12.75">
      <c r="A28" s="68"/>
      <c r="B28" s="69"/>
      <c r="C28" s="70"/>
      <c r="D28" s="63"/>
      <c r="E28" s="63"/>
      <c r="F28" s="63"/>
      <c r="G28" s="63"/>
      <c r="H28" s="63"/>
    </row>
    <row r="29" spans="1:8" ht="12.75">
      <c r="A29" s="68"/>
      <c r="B29" s="69"/>
      <c r="C29" s="70"/>
      <c r="D29" s="63"/>
      <c r="E29" s="63"/>
      <c r="F29" s="63"/>
      <c r="G29" s="63"/>
      <c r="H29" s="63"/>
    </row>
    <row r="30" spans="1:8" ht="12.75">
      <c r="A30" s="68"/>
      <c r="B30" s="69"/>
      <c r="C30" s="70"/>
      <c r="D30" s="63"/>
      <c r="E30" s="63"/>
      <c r="F30" s="63"/>
      <c r="G30" s="63"/>
      <c r="H30" s="63"/>
    </row>
    <row r="31" spans="1:8" ht="12.75">
      <c r="A31" s="68"/>
      <c r="B31" s="69"/>
      <c r="C31" s="70"/>
      <c r="D31" s="63"/>
      <c r="E31" s="63"/>
      <c r="F31" s="63"/>
      <c r="G31" s="63"/>
      <c r="H31" s="63"/>
    </row>
    <row r="32" spans="1:8" ht="12.75">
      <c r="A32" s="68"/>
      <c r="B32" s="69"/>
      <c r="C32" s="70"/>
      <c r="D32" s="53"/>
      <c r="E32" s="74"/>
      <c r="F32" s="37"/>
      <c r="G32" s="37"/>
      <c r="H32" s="53"/>
    </row>
    <row r="33" spans="1:8" ht="12.75">
      <c r="A33" s="68"/>
      <c r="B33" s="69"/>
      <c r="C33" s="70"/>
      <c r="D33" s="53"/>
      <c r="E33" s="74"/>
      <c r="F33" s="37"/>
      <c r="G33" s="37"/>
      <c r="H33" s="53"/>
    </row>
    <row r="34" spans="1:8" ht="12.75">
      <c r="A34" s="68"/>
      <c r="B34" s="69"/>
      <c r="C34" s="70"/>
      <c r="D34" s="53"/>
      <c r="E34" s="74"/>
      <c r="F34" s="37"/>
      <c r="G34" s="37"/>
      <c r="H34" s="53"/>
    </row>
    <row r="35" spans="1:8" ht="12.75">
      <c r="A35" s="68"/>
      <c r="B35" s="69"/>
      <c r="C35" s="70"/>
      <c r="D35" s="53"/>
      <c r="E35" s="74"/>
      <c r="F35" s="37"/>
      <c r="G35" s="37"/>
      <c r="H35" s="53"/>
    </row>
    <row r="36" spans="1:8" ht="12.75">
      <c r="A36" s="68"/>
      <c r="B36" s="69"/>
      <c r="C36" s="70"/>
      <c r="D36" s="53"/>
      <c r="E36" s="74"/>
      <c r="F36" s="37"/>
      <c r="G36" s="37"/>
      <c r="H36" s="53"/>
    </row>
    <row r="37" spans="1:8" ht="12.75">
      <c r="A37" s="68"/>
      <c r="B37" s="69"/>
      <c r="C37" s="70"/>
      <c r="D37" s="53"/>
      <c r="E37" s="74"/>
      <c r="F37" s="37"/>
      <c r="G37" s="37"/>
      <c r="H37" s="53"/>
    </row>
    <row r="38" spans="1:8" ht="12.75">
      <c r="A38" s="68"/>
      <c r="B38" s="69"/>
      <c r="C38" s="70"/>
      <c r="D38" s="53"/>
      <c r="E38" s="74"/>
      <c r="F38" s="37"/>
      <c r="G38" s="37"/>
      <c r="H38" s="53"/>
    </row>
    <row r="39" spans="1:8" ht="12.75">
      <c r="A39" s="68"/>
      <c r="B39" s="69"/>
      <c r="C39" s="70"/>
      <c r="D39" s="53"/>
      <c r="E39" s="74"/>
      <c r="F39" s="37"/>
      <c r="G39" s="37"/>
      <c r="H39" s="53"/>
    </row>
    <row r="40" spans="1:8" ht="12.75">
      <c r="A40" s="68"/>
      <c r="B40" s="69"/>
      <c r="C40" s="70"/>
      <c r="D40" s="53"/>
      <c r="E40" s="74"/>
      <c r="F40" s="37"/>
      <c r="G40" s="37"/>
      <c r="H40" s="53"/>
    </row>
    <row r="41" spans="1:8" ht="12.75">
      <c r="A41" s="68"/>
      <c r="B41" s="69"/>
      <c r="C41" s="70"/>
      <c r="D41" s="53"/>
      <c r="E41" s="74"/>
      <c r="F41" s="37"/>
      <c r="G41" s="37"/>
      <c r="H41" s="53"/>
    </row>
    <row r="42" ht="12.75">
      <c r="E42" s="78"/>
    </row>
    <row r="43" ht="12.75">
      <c r="E43" s="78"/>
    </row>
    <row r="44" ht="12.75">
      <c r="E44" s="78"/>
    </row>
    <row r="45" ht="12.75">
      <c r="E45" s="78"/>
    </row>
    <row r="46" ht="12.75">
      <c r="E46" s="78"/>
    </row>
    <row r="47" ht="12.75">
      <c r="E47" s="78"/>
    </row>
    <row r="48" ht="12.75">
      <c r="E48" s="78"/>
    </row>
    <row r="49" ht="12.75">
      <c r="E49" s="78"/>
    </row>
    <row r="50" ht="12.75">
      <c r="E50" s="78"/>
    </row>
    <row r="51" ht="12.75">
      <c r="E51" s="78"/>
    </row>
    <row r="52" ht="12.75">
      <c r="E52" s="78"/>
    </row>
    <row r="53" ht="12.75">
      <c r="E53" s="78"/>
    </row>
    <row r="54" ht="12.75">
      <c r="E54" s="78"/>
    </row>
    <row r="55" ht="12.75">
      <c r="E55" s="78"/>
    </row>
    <row r="56" ht="12.75">
      <c r="E56" s="78"/>
    </row>
    <row r="57" ht="12.75">
      <c r="E57" s="78"/>
    </row>
    <row r="58" ht="12.75">
      <c r="E58" s="78"/>
    </row>
    <row r="59" ht="12.75">
      <c r="E59" s="78"/>
    </row>
    <row r="60" ht="12.75">
      <c r="E60" s="78"/>
    </row>
    <row r="61" ht="12.75">
      <c r="E61" s="78"/>
    </row>
    <row r="62" ht="12.75">
      <c r="E62" s="78"/>
    </row>
    <row r="63" ht="12.75">
      <c r="E63" s="78"/>
    </row>
    <row r="64" ht="12.75">
      <c r="E64" s="78"/>
    </row>
    <row r="65" ht="12.75">
      <c r="E65" s="78"/>
    </row>
    <row r="66" ht="12.75">
      <c r="E66" s="78"/>
    </row>
    <row r="67" ht="12.75">
      <c r="E67" s="78"/>
    </row>
    <row r="68" ht="12.75">
      <c r="E68" s="78"/>
    </row>
    <row r="69" ht="12.75">
      <c r="E69" s="78"/>
    </row>
    <row r="70" ht="12.75">
      <c r="E70" s="78"/>
    </row>
    <row r="71" ht="12.75">
      <c r="E71" s="78"/>
    </row>
    <row r="72" ht="12.75">
      <c r="E72" s="78"/>
    </row>
    <row r="73" ht="12.75">
      <c r="E73" s="78"/>
    </row>
    <row r="74" ht="12.75">
      <c r="E74" s="78"/>
    </row>
    <row r="75" ht="12.75">
      <c r="E75" s="78"/>
    </row>
    <row r="76" ht="12.75">
      <c r="E76" s="78"/>
    </row>
    <row r="77" ht="12.75">
      <c r="E77" s="78"/>
    </row>
    <row r="78" ht="12.75">
      <c r="E78" s="78"/>
    </row>
    <row r="79" ht="12.75">
      <c r="E79" s="78"/>
    </row>
    <row r="80" ht="12.75">
      <c r="E80" s="78"/>
    </row>
    <row r="81" ht="12.75">
      <c r="E81" s="78"/>
    </row>
    <row r="82" ht="12.75">
      <c r="E82" s="78"/>
    </row>
    <row r="83" ht="12.75">
      <c r="E83" s="78"/>
    </row>
    <row r="84" ht="12.75">
      <c r="E84" s="78"/>
    </row>
    <row r="85" ht="12.75">
      <c r="E85" s="78"/>
    </row>
    <row r="86" ht="12.75">
      <c r="E86" s="78"/>
    </row>
    <row r="87" ht="12.75">
      <c r="E87" s="78"/>
    </row>
    <row r="88" ht="12.75">
      <c r="E88" s="78"/>
    </row>
    <row r="89" ht="12.75">
      <c r="E89" s="78"/>
    </row>
    <row r="90" ht="12.75">
      <c r="E90" s="78"/>
    </row>
    <row r="91" ht="12.75">
      <c r="E91" s="78"/>
    </row>
    <row r="92" ht="12.75">
      <c r="E92" s="78"/>
    </row>
    <row r="93" ht="12.75">
      <c r="E93" s="78"/>
    </row>
    <row r="94" ht="12.75">
      <c r="E94" s="78"/>
    </row>
    <row r="95" ht="12.75">
      <c r="E95" s="78"/>
    </row>
    <row r="96" ht="12.75">
      <c r="E96" s="78"/>
    </row>
    <row r="97" ht="12.75">
      <c r="E97" s="78"/>
    </row>
    <row r="98" ht="12.75">
      <c r="E98" s="78"/>
    </row>
    <row r="99" ht="12.75">
      <c r="E99" s="78"/>
    </row>
    <row r="100" ht="12.75">
      <c r="E100" s="78"/>
    </row>
    <row r="101" ht="12.75">
      <c r="E101" s="78"/>
    </row>
    <row r="102" ht="12.75">
      <c r="E102" s="78"/>
    </row>
    <row r="103" ht="12.75">
      <c r="E103" s="78"/>
    </row>
    <row r="104" ht="12.75">
      <c r="E104" s="78"/>
    </row>
    <row r="105" ht="12.75">
      <c r="E105" s="78"/>
    </row>
    <row r="106" ht="12.75">
      <c r="E106" s="78"/>
    </row>
    <row r="107" ht="12.75">
      <c r="E107" s="78"/>
    </row>
    <row r="108" ht="12.75">
      <c r="E108" s="78"/>
    </row>
    <row r="109" ht="12.75">
      <c r="E109" s="78"/>
    </row>
    <row r="110" ht="12.75">
      <c r="E110" s="78"/>
    </row>
    <row r="111" ht="12.75">
      <c r="E111" s="78"/>
    </row>
    <row r="112" ht="12.75">
      <c r="E112" s="78"/>
    </row>
    <row r="113" ht="12.75">
      <c r="E113" s="78"/>
    </row>
    <row r="114" ht="12.75">
      <c r="E114" s="78"/>
    </row>
    <row r="115" ht="12.75">
      <c r="E115" s="78"/>
    </row>
    <row r="116" ht="12.75">
      <c r="E116" s="78"/>
    </row>
    <row r="117" ht="12.75">
      <c r="E117" s="78"/>
    </row>
    <row r="118" ht="12.75">
      <c r="E118" s="78"/>
    </row>
    <row r="119" ht="12.75">
      <c r="E119" s="78"/>
    </row>
    <row r="120" ht="12.75">
      <c r="E120" s="78"/>
    </row>
    <row r="121" ht="12.75">
      <c r="E121" s="78"/>
    </row>
    <row r="122" ht="12.75">
      <c r="E122" s="78"/>
    </row>
    <row r="123" ht="12.75">
      <c r="E123" s="78"/>
    </row>
    <row r="124" ht="12.75">
      <c r="E124" s="78"/>
    </row>
    <row r="125" ht="12.75">
      <c r="E125" s="78"/>
    </row>
    <row r="126" ht="12.75">
      <c r="E126" s="78"/>
    </row>
    <row r="127" ht="12.75">
      <c r="E127" s="78"/>
    </row>
    <row r="128" ht="12.75">
      <c r="E128" s="78"/>
    </row>
    <row r="129" ht="12.75">
      <c r="E129" s="78"/>
    </row>
    <row r="130" ht="12.75">
      <c r="E130" s="78"/>
    </row>
    <row r="131" ht="12.75">
      <c r="E131" s="78"/>
    </row>
    <row r="132" ht="12.75">
      <c r="E132" s="78"/>
    </row>
    <row r="133" ht="12.75">
      <c r="E133" s="78"/>
    </row>
    <row r="134" ht="12.75">
      <c r="E134" s="78"/>
    </row>
    <row r="135" ht="12.75">
      <c r="E135" s="78"/>
    </row>
    <row r="136" ht="12.75">
      <c r="E136" s="78"/>
    </row>
    <row r="137" ht="12.75">
      <c r="E137" s="78"/>
    </row>
    <row r="138" ht="12.75">
      <c r="E138" s="78"/>
    </row>
    <row r="139" ht="12.75">
      <c r="E139" s="78"/>
    </row>
    <row r="140" ht="12.75">
      <c r="E140" s="78"/>
    </row>
    <row r="141" ht="12.75">
      <c r="E141" s="78"/>
    </row>
    <row r="142" ht="12.75">
      <c r="E142" s="78"/>
    </row>
    <row r="143" ht="12.75">
      <c r="E143" s="78"/>
    </row>
    <row r="144" ht="12.75">
      <c r="E144" s="78"/>
    </row>
    <row r="145" ht="12.75">
      <c r="E145" s="78"/>
    </row>
    <row r="146" ht="12.75">
      <c r="E146" s="78"/>
    </row>
    <row r="147" ht="12.75">
      <c r="E147" s="78"/>
    </row>
    <row r="148" ht="12.75">
      <c r="E148" s="78"/>
    </row>
    <row r="149" ht="12.75">
      <c r="E149" s="78"/>
    </row>
    <row r="150" ht="12.75">
      <c r="E150" s="78"/>
    </row>
    <row r="151" ht="12.75">
      <c r="E151" s="78"/>
    </row>
    <row r="152" ht="12.75">
      <c r="E152" s="78"/>
    </row>
    <row r="153" ht="12.75">
      <c r="E153" s="78"/>
    </row>
    <row r="154" ht="12.75">
      <c r="E154" s="78"/>
    </row>
    <row r="155" ht="12.75">
      <c r="E155" s="78"/>
    </row>
    <row r="156" ht="12.75">
      <c r="E156" s="78"/>
    </row>
    <row r="157" ht="12.75">
      <c r="E157" s="78"/>
    </row>
    <row r="158" ht="12.75">
      <c r="E158" s="78"/>
    </row>
    <row r="159" ht="12.75">
      <c r="E159" s="78"/>
    </row>
    <row r="160" ht="12.75">
      <c r="E160" s="78"/>
    </row>
    <row r="161" ht="12.75">
      <c r="E161" s="78"/>
    </row>
    <row r="162" ht="12.75">
      <c r="E162" s="78"/>
    </row>
    <row r="163" ht="12.75">
      <c r="E163" s="78"/>
    </row>
    <row r="164" ht="12.75">
      <c r="E164" s="78"/>
    </row>
    <row r="165" ht="12.75">
      <c r="E165" s="78"/>
    </row>
    <row r="166" ht="12.75">
      <c r="E166" s="78"/>
    </row>
    <row r="167" ht="12.75">
      <c r="E167" s="78"/>
    </row>
    <row r="168" ht="12.75">
      <c r="E168" s="78"/>
    </row>
    <row r="169" ht="12.75">
      <c r="E169" s="78"/>
    </row>
    <row r="170" ht="12.75">
      <c r="E170" s="78"/>
    </row>
    <row r="171" ht="12.75">
      <c r="E171" s="78"/>
    </row>
    <row r="172" ht="12.75">
      <c r="E172" s="78"/>
    </row>
    <row r="173" ht="12.75">
      <c r="E173" s="78"/>
    </row>
    <row r="174" ht="12.75">
      <c r="E174" s="78"/>
    </row>
    <row r="175" ht="12.75">
      <c r="E175" s="78"/>
    </row>
    <row r="176" ht="12.75">
      <c r="E176" s="78"/>
    </row>
    <row r="177" ht="12.75">
      <c r="E177" s="78"/>
    </row>
    <row r="178" ht="12.75">
      <c r="E178" s="78"/>
    </row>
    <row r="179" ht="12.75">
      <c r="E179" s="78"/>
    </row>
    <row r="180" ht="12.75">
      <c r="E180" s="78"/>
    </row>
    <row r="181" ht="12.75">
      <c r="E181" s="78"/>
    </row>
    <row r="182" ht="12.75">
      <c r="E182" s="78"/>
    </row>
    <row r="183" ht="12.75">
      <c r="E183" s="78"/>
    </row>
    <row r="184" ht="12.75">
      <c r="E184" s="78"/>
    </row>
    <row r="185" ht="12.75">
      <c r="E185" s="78"/>
    </row>
    <row r="186" ht="12.75">
      <c r="E186" s="78"/>
    </row>
    <row r="187" ht="12.75">
      <c r="E187" s="78"/>
    </row>
    <row r="188" ht="12.75">
      <c r="E188" s="78"/>
    </row>
    <row r="189" ht="12.75">
      <c r="E189" s="78"/>
    </row>
    <row r="190" ht="12.75">
      <c r="E190" s="78"/>
    </row>
    <row r="191" ht="12.75">
      <c r="E191" s="78"/>
    </row>
    <row r="192" ht="12.75">
      <c r="E192" s="78"/>
    </row>
    <row r="193" ht="12.75">
      <c r="E193" s="78"/>
    </row>
    <row r="194" ht="12.75">
      <c r="E194" s="78"/>
    </row>
    <row r="195" ht="12.75">
      <c r="E195" s="78"/>
    </row>
    <row r="196" ht="12.75">
      <c r="E196" s="78"/>
    </row>
    <row r="197" ht="12.75">
      <c r="E197" s="78"/>
    </row>
    <row r="198" ht="12.75">
      <c r="E198" s="78"/>
    </row>
    <row r="199" ht="12.75">
      <c r="E199" s="78"/>
    </row>
    <row r="200" ht="12.75">
      <c r="E200" s="78"/>
    </row>
    <row r="201" ht="12.75">
      <c r="E201" s="78"/>
    </row>
    <row r="202" ht="12.75">
      <c r="E202" s="78"/>
    </row>
    <row r="203" ht="12.75">
      <c r="E203" s="78"/>
    </row>
    <row r="204" ht="12.75">
      <c r="E204" s="78"/>
    </row>
    <row r="205" ht="12.75">
      <c r="E205" s="78"/>
    </row>
    <row r="206" ht="12.75">
      <c r="E206" s="78"/>
    </row>
    <row r="207" ht="12.75">
      <c r="E207" s="78"/>
    </row>
    <row r="208" ht="12.75">
      <c r="E208" s="78"/>
    </row>
    <row r="209" ht="12.75">
      <c r="E209" s="78"/>
    </row>
    <row r="210" ht="12.75">
      <c r="E210" s="78"/>
    </row>
    <row r="211" ht="12.75">
      <c r="E211" s="78"/>
    </row>
    <row r="212" ht="12.75">
      <c r="E212" s="78"/>
    </row>
    <row r="213" ht="12.75">
      <c r="E213" s="78"/>
    </row>
    <row r="214" ht="12.75">
      <c r="E214" s="78"/>
    </row>
    <row r="215" ht="12.75">
      <c r="E215" s="78"/>
    </row>
    <row r="216" ht="12.75">
      <c r="E216" s="78"/>
    </row>
    <row r="217" ht="12.75">
      <c r="E217" s="78"/>
    </row>
    <row r="218" ht="12.75">
      <c r="E218" s="78"/>
    </row>
    <row r="219" ht="12.75">
      <c r="E219" s="78"/>
    </row>
    <row r="220" ht="12.75">
      <c r="E220" s="78"/>
    </row>
    <row r="221" ht="12.75">
      <c r="E221" s="78"/>
    </row>
    <row r="222" ht="12.75">
      <c r="E222" s="78"/>
    </row>
    <row r="223" ht="12.75">
      <c r="E223" s="78"/>
    </row>
    <row r="224" ht="12.75">
      <c r="E224" s="78"/>
    </row>
    <row r="225" ht="12.75">
      <c r="E225" s="78"/>
    </row>
    <row r="226" ht="12.75">
      <c r="E226" s="78"/>
    </row>
    <row r="227" ht="12.75">
      <c r="E227" s="78"/>
    </row>
    <row r="228" ht="12.75">
      <c r="E228" s="78"/>
    </row>
    <row r="229" ht="12.75">
      <c r="E229" s="78"/>
    </row>
    <row r="230" ht="12.75">
      <c r="E230" s="78"/>
    </row>
    <row r="231" ht="12.75">
      <c r="E231" s="78"/>
    </row>
    <row r="232" ht="12.75">
      <c r="E232" s="78"/>
    </row>
    <row r="233" ht="12.75">
      <c r="E233" s="78"/>
    </row>
    <row r="234" ht="12.75">
      <c r="E234" s="78"/>
    </row>
    <row r="235" ht="12.75">
      <c r="E235" s="78"/>
    </row>
    <row r="236" ht="12.75">
      <c r="E236" s="78"/>
    </row>
    <row r="237" ht="12.75">
      <c r="E237" s="78"/>
    </row>
    <row r="238" ht="12.75">
      <c r="E238" s="78"/>
    </row>
    <row r="239" ht="12.75">
      <c r="E239" s="78"/>
    </row>
    <row r="240" ht="12.75">
      <c r="E240" s="78"/>
    </row>
    <row r="241" ht="12.75">
      <c r="E241" s="78"/>
    </row>
    <row r="242" ht="12.75">
      <c r="E242" s="78"/>
    </row>
    <row r="243" ht="12.75">
      <c r="E243" s="78"/>
    </row>
    <row r="244" ht="12.75">
      <c r="E244" s="78"/>
    </row>
    <row r="245" ht="12.75">
      <c r="E245" s="78"/>
    </row>
    <row r="246" ht="12.75">
      <c r="E246" s="78"/>
    </row>
    <row r="247" ht="12.75">
      <c r="E247" s="78"/>
    </row>
    <row r="248" ht="12.75">
      <c r="E248" s="78"/>
    </row>
    <row r="249" ht="12.75">
      <c r="E249" s="78"/>
    </row>
    <row r="250" ht="12.75">
      <c r="E250" s="78"/>
    </row>
    <row r="251" ht="12.75">
      <c r="E251" s="78"/>
    </row>
    <row r="252" ht="12.75">
      <c r="E252" s="78"/>
    </row>
    <row r="253" ht="12.75">
      <c r="E253" s="78"/>
    </row>
    <row r="254" ht="12.75">
      <c r="E254" s="78"/>
    </row>
    <row r="255" ht="12.75">
      <c r="E255" s="78"/>
    </row>
    <row r="256" ht="12.75">
      <c r="E256" s="78"/>
    </row>
    <row r="257" ht="12.75">
      <c r="E257" s="78"/>
    </row>
    <row r="258" ht="12.75">
      <c r="E258" s="78"/>
    </row>
    <row r="259" ht="12.75">
      <c r="E259" s="78"/>
    </row>
    <row r="260" ht="12.75">
      <c r="E260" s="78"/>
    </row>
    <row r="261" ht="12.75">
      <c r="E261" s="78"/>
    </row>
    <row r="262" ht="12.75">
      <c r="E262" s="78"/>
    </row>
    <row r="263" ht="12.75">
      <c r="E263" s="78"/>
    </row>
    <row r="264" ht="12.75">
      <c r="E264" s="78"/>
    </row>
    <row r="265" ht="12.75">
      <c r="E265" s="78"/>
    </row>
    <row r="266" ht="12.75">
      <c r="E266" s="78"/>
    </row>
    <row r="267" ht="12.75">
      <c r="E267" s="78"/>
    </row>
    <row r="268" ht="12.75">
      <c r="E268" s="78"/>
    </row>
    <row r="269" ht="12.75">
      <c r="E269" s="78"/>
    </row>
    <row r="270" ht="12.75">
      <c r="E270" s="78"/>
    </row>
    <row r="271" ht="12.75">
      <c r="E271" s="78"/>
    </row>
    <row r="272" ht="12.75">
      <c r="E272" s="78"/>
    </row>
    <row r="273" ht="12.75">
      <c r="E273" s="78"/>
    </row>
    <row r="274" ht="12.75">
      <c r="E274" s="78"/>
    </row>
    <row r="275" ht="12.75">
      <c r="E275" s="78"/>
    </row>
    <row r="276" ht="12.75">
      <c r="E276" s="78"/>
    </row>
    <row r="277" ht="12.75">
      <c r="E277" s="78"/>
    </row>
    <row r="278" ht="12.75">
      <c r="E278" s="78"/>
    </row>
    <row r="279" ht="12.75">
      <c r="E279" s="78"/>
    </row>
    <row r="280" ht="12.75">
      <c r="E280" s="78"/>
    </row>
    <row r="281" ht="12.75">
      <c r="E281" s="78"/>
    </row>
    <row r="282" ht="12.75">
      <c r="E282" s="78"/>
    </row>
    <row r="283" ht="12.75">
      <c r="E283" s="78"/>
    </row>
    <row r="284" ht="12.75">
      <c r="E284" s="78"/>
    </row>
    <row r="285" ht="12.75">
      <c r="E285" s="78"/>
    </row>
    <row r="286" ht="12.75">
      <c r="E286" s="78"/>
    </row>
    <row r="287" ht="12.75">
      <c r="E287" s="78"/>
    </row>
    <row r="288" ht="12.75">
      <c r="E288" s="78"/>
    </row>
    <row r="289" ht="12.75">
      <c r="E289" s="78"/>
    </row>
    <row r="290" ht="12.75">
      <c r="E290" s="78"/>
    </row>
    <row r="291" ht="12.75">
      <c r="E291" s="78"/>
    </row>
    <row r="292" ht="12.75">
      <c r="E292" s="78"/>
    </row>
    <row r="293" ht="12.75">
      <c r="E293" s="78"/>
    </row>
    <row r="294" ht="12.75">
      <c r="E294" s="78"/>
    </row>
    <row r="295" ht="12.75">
      <c r="E295" s="78"/>
    </row>
    <row r="296" ht="12.75">
      <c r="E296" s="78"/>
    </row>
    <row r="297" ht="12.75">
      <c r="E297" s="78"/>
    </row>
    <row r="298" ht="12.75">
      <c r="E298" s="78"/>
    </row>
    <row r="299" ht="12.75">
      <c r="E299" s="78"/>
    </row>
    <row r="300" ht="12.75">
      <c r="E300" s="78"/>
    </row>
    <row r="301" ht="12.75">
      <c r="E301" s="78"/>
    </row>
    <row r="302" ht="12.75">
      <c r="E302" s="78"/>
    </row>
    <row r="303" ht="12.75">
      <c r="E303" s="78"/>
    </row>
    <row r="304" ht="12.75">
      <c r="E304" s="78"/>
    </row>
    <row r="305" ht="12.75">
      <c r="E305" s="78"/>
    </row>
    <row r="306" ht="12.75">
      <c r="E306" s="78"/>
    </row>
    <row r="307" ht="12.75">
      <c r="E307" s="78"/>
    </row>
    <row r="308" ht="12.75">
      <c r="E308" s="78"/>
    </row>
    <row r="309" ht="12.75">
      <c r="E309" s="78"/>
    </row>
    <row r="310" ht="12.75">
      <c r="E310" s="78"/>
    </row>
    <row r="311" ht="12.75">
      <c r="E311" s="78"/>
    </row>
    <row r="312" ht="12.75">
      <c r="E312" s="78"/>
    </row>
    <row r="313" ht="12.75">
      <c r="E313" s="78"/>
    </row>
    <row r="314" ht="12.75">
      <c r="E314" s="78"/>
    </row>
    <row r="315" ht="12.75">
      <c r="E315" s="78"/>
    </row>
    <row r="316" ht="12.75">
      <c r="E316" s="78"/>
    </row>
    <row r="317" ht="12.75">
      <c r="E317" s="78"/>
    </row>
    <row r="318" ht="12.75">
      <c r="E318" s="78"/>
    </row>
    <row r="319" ht="12.75">
      <c r="E319" s="78"/>
    </row>
    <row r="320" ht="12.75">
      <c r="E320" s="78"/>
    </row>
    <row r="321" ht="12.75">
      <c r="E321" s="78"/>
    </row>
    <row r="322" ht="12.75">
      <c r="E322" s="78"/>
    </row>
    <row r="323" ht="12.75">
      <c r="E323" s="78"/>
    </row>
    <row r="324" ht="12.75">
      <c r="E324" s="78"/>
    </row>
    <row r="325" ht="12.75">
      <c r="E325" s="78"/>
    </row>
    <row r="326" ht="12.75">
      <c r="E326" s="78"/>
    </row>
    <row r="327" ht="12.75">
      <c r="E327" s="78"/>
    </row>
    <row r="328" ht="12.75">
      <c r="E328" s="78"/>
    </row>
    <row r="329" ht="12.75">
      <c r="E329" s="78"/>
    </row>
    <row r="330" ht="12.75">
      <c r="E330" s="78"/>
    </row>
    <row r="331" ht="12.75">
      <c r="E331" s="78"/>
    </row>
    <row r="332" ht="12.75">
      <c r="E332" s="78"/>
    </row>
    <row r="333" ht="12.75">
      <c r="E333" s="78"/>
    </row>
    <row r="334" ht="12.75">
      <c r="E334" s="78"/>
    </row>
    <row r="335" ht="12.75">
      <c r="E335" s="78"/>
    </row>
    <row r="336" ht="12.75">
      <c r="E336" s="78"/>
    </row>
    <row r="337" ht="12.75">
      <c r="E337" s="78"/>
    </row>
    <row r="338" ht="12.75">
      <c r="E338" s="78"/>
    </row>
    <row r="339" ht="12.75">
      <c r="E339" s="78"/>
    </row>
    <row r="340" ht="12.75">
      <c r="E340" s="78"/>
    </row>
    <row r="341" ht="12.75">
      <c r="E341" s="78"/>
    </row>
    <row r="342" ht="12.75">
      <c r="E342" s="78"/>
    </row>
    <row r="343" ht="12.75">
      <c r="E343" s="78"/>
    </row>
    <row r="344" ht="12.75">
      <c r="E344" s="78"/>
    </row>
    <row r="345" ht="12.75">
      <c r="E345" s="78"/>
    </row>
    <row r="346" ht="12.75">
      <c r="E346" s="78"/>
    </row>
    <row r="347" ht="12.75">
      <c r="E347" s="78"/>
    </row>
    <row r="348" ht="12.75">
      <c r="E348" s="78"/>
    </row>
    <row r="349" ht="12.75">
      <c r="E349" s="78"/>
    </row>
    <row r="350" ht="12.75">
      <c r="E350" s="78"/>
    </row>
    <row r="351" ht="12.75">
      <c r="E351" s="78"/>
    </row>
    <row r="352" ht="12.75">
      <c r="E352" s="78"/>
    </row>
    <row r="353" ht="12.75">
      <c r="E353" s="78"/>
    </row>
    <row r="354" ht="12.75">
      <c r="E354" s="78"/>
    </row>
    <row r="355" ht="12.75">
      <c r="E355" s="78"/>
    </row>
    <row r="356" ht="12.75">
      <c r="E356" s="78"/>
    </row>
    <row r="357" ht="12.75">
      <c r="E357" s="78"/>
    </row>
    <row r="358" ht="12.75">
      <c r="E358" s="78"/>
    </row>
    <row r="359" ht="12.75">
      <c r="E359" s="78"/>
    </row>
    <row r="360" ht="12.75">
      <c r="E360" s="78"/>
    </row>
    <row r="361" ht="12.75">
      <c r="E361" s="78"/>
    </row>
    <row r="362" ht="12.75">
      <c r="E362" s="78"/>
    </row>
    <row r="363" ht="12.75">
      <c r="E363" s="78"/>
    </row>
    <row r="364" ht="12.75">
      <c r="E364" s="78"/>
    </row>
    <row r="365" ht="12.75">
      <c r="E365" s="78"/>
    </row>
    <row r="366" ht="12.75">
      <c r="E366" s="78"/>
    </row>
    <row r="367" ht="12.75">
      <c r="E367" s="78"/>
    </row>
    <row r="368" ht="12.75">
      <c r="E368" s="78"/>
    </row>
    <row r="369" ht="12.75">
      <c r="E369" s="78"/>
    </row>
    <row r="370" ht="12.75">
      <c r="E370" s="78"/>
    </row>
    <row r="371" ht="12.75">
      <c r="E371" s="78"/>
    </row>
    <row r="372" ht="12.75">
      <c r="E372" s="78"/>
    </row>
    <row r="373" ht="12.75">
      <c r="E373" s="78"/>
    </row>
    <row r="374" ht="12.75">
      <c r="E374" s="78"/>
    </row>
    <row r="375" ht="12.75">
      <c r="E375" s="78"/>
    </row>
    <row r="376" ht="12.75">
      <c r="E376" s="78"/>
    </row>
    <row r="377" ht="12.75">
      <c r="E377" s="78"/>
    </row>
    <row r="378" ht="12.75">
      <c r="E378" s="78"/>
    </row>
    <row r="379" ht="12.75">
      <c r="E379" s="78"/>
    </row>
    <row r="380" ht="12.75">
      <c r="E380" s="78"/>
    </row>
    <row r="381" ht="12.75">
      <c r="E381" s="78"/>
    </row>
    <row r="382" ht="12.75">
      <c r="E382" s="78"/>
    </row>
    <row r="383" ht="12.75">
      <c r="E383" s="78"/>
    </row>
    <row r="384" ht="12.75">
      <c r="E384" s="78"/>
    </row>
    <row r="385" ht="12.75">
      <c r="E385" s="78"/>
    </row>
    <row r="386" ht="12.75">
      <c r="E386" s="78"/>
    </row>
    <row r="387" ht="12.75">
      <c r="E387" s="78"/>
    </row>
    <row r="388" ht="12.75">
      <c r="E388" s="78"/>
    </row>
    <row r="389" ht="12.75">
      <c r="E389" s="78"/>
    </row>
    <row r="390" ht="12.75">
      <c r="E390" s="78"/>
    </row>
    <row r="391" ht="12.75">
      <c r="E391" s="78"/>
    </row>
    <row r="392" ht="12.75">
      <c r="E392" s="78"/>
    </row>
    <row r="393" ht="12.75">
      <c r="E393" s="78"/>
    </row>
    <row r="394" ht="12.75">
      <c r="E394" s="78"/>
    </row>
    <row r="395" ht="12.75">
      <c r="E395" s="78"/>
    </row>
    <row r="396" ht="12.75">
      <c r="E396" s="78"/>
    </row>
    <row r="397" ht="12.75">
      <c r="E397" s="78"/>
    </row>
    <row r="398" ht="12.75">
      <c r="E398" s="78"/>
    </row>
    <row r="399" ht="12.75">
      <c r="E399" s="78"/>
    </row>
    <row r="400" ht="12.75">
      <c r="E400" s="78"/>
    </row>
    <row r="401" ht="12.75">
      <c r="E401" s="78"/>
    </row>
    <row r="402" ht="12.75">
      <c r="E402" s="78"/>
    </row>
    <row r="403" ht="12.75">
      <c r="E403" s="78"/>
    </row>
    <row r="404" ht="12.75">
      <c r="E404" s="78"/>
    </row>
    <row r="405" ht="12.75">
      <c r="E405" s="78"/>
    </row>
    <row r="406" ht="12.75">
      <c r="E406" s="78"/>
    </row>
    <row r="407" ht="12.75">
      <c r="E407" s="78"/>
    </row>
    <row r="408" ht="12.75">
      <c r="E408" s="78"/>
    </row>
    <row r="409" ht="12.75">
      <c r="E409" s="78"/>
    </row>
    <row r="410" ht="12.75">
      <c r="E410" s="78"/>
    </row>
    <row r="411" ht="12.75">
      <c r="E411" s="78"/>
    </row>
    <row r="412" ht="12.75">
      <c r="E412" s="78"/>
    </row>
    <row r="413" ht="12.75">
      <c r="E413" s="78"/>
    </row>
    <row r="414" ht="12.75">
      <c r="E414" s="78"/>
    </row>
    <row r="415" ht="12.75">
      <c r="E415" s="78"/>
    </row>
    <row r="416" ht="12.75">
      <c r="E416" s="78"/>
    </row>
    <row r="417" ht="12.75">
      <c r="E417" s="78"/>
    </row>
    <row r="418" ht="12.75">
      <c r="E418" s="78"/>
    </row>
    <row r="419" ht="12.75">
      <c r="E419" s="78"/>
    </row>
    <row r="420" ht="12.75">
      <c r="E420" s="78"/>
    </row>
    <row r="421" ht="12.75">
      <c r="E421" s="78"/>
    </row>
    <row r="422" ht="12.75">
      <c r="E422" s="78"/>
    </row>
    <row r="423" ht="12.75">
      <c r="E423" s="78"/>
    </row>
    <row r="424" ht="12.75">
      <c r="E424" s="78"/>
    </row>
    <row r="425" ht="12.75">
      <c r="E425" s="78"/>
    </row>
    <row r="426" ht="12.75">
      <c r="E426" s="78"/>
    </row>
    <row r="427" ht="12.75">
      <c r="E427" s="78"/>
    </row>
    <row r="428" ht="12.75">
      <c r="E428" s="78"/>
    </row>
    <row r="429" ht="12.75">
      <c r="E429" s="78"/>
    </row>
    <row r="430" ht="12.75">
      <c r="E430" s="78"/>
    </row>
    <row r="431" ht="12.75">
      <c r="E431" s="78"/>
    </row>
    <row r="432" ht="12.75">
      <c r="E432" s="78"/>
    </row>
    <row r="433" ht="12.75">
      <c r="E433" s="78"/>
    </row>
    <row r="434" ht="12.75">
      <c r="E434" s="78"/>
    </row>
    <row r="435" ht="12.75">
      <c r="E435" s="78"/>
    </row>
    <row r="436" ht="12.75">
      <c r="E436" s="78"/>
    </row>
    <row r="437" ht="12.75">
      <c r="E437" s="78"/>
    </row>
    <row r="438" ht="12.75">
      <c r="E438" s="78"/>
    </row>
    <row r="439" ht="12.75">
      <c r="E439" s="78"/>
    </row>
    <row r="440" ht="12.75">
      <c r="E440" s="78"/>
    </row>
    <row r="441" ht="12.75">
      <c r="E441" s="78"/>
    </row>
    <row r="442" ht="12.75">
      <c r="E442" s="78"/>
    </row>
    <row r="443" ht="12.75">
      <c r="E443" s="78"/>
    </row>
    <row r="444" ht="12.75">
      <c r="E444" s="78"/>
    </row>
    <row r="445" ht="12.75">
      <c r="E445" s="78"/>
    </row>
    <row r="446" ht="12.75">
      <c r="E446" s="78"/>
    </row>
    <row r="447" ht="12.75">
      <c r="E447" s="78"/>
    </row>
    <row r="448" ht="12.75">
      <c r="E448" s="78"/>
    </row>
    <row r="449" ht="12.75">
      <c r="E449" s="78"/>
    </row>
    <row r="450" ht="12.75">
      <c r="E450" s="78"/>
    </row>
    <row r="451" ht="12.75">
      <c r="E451" s="78"/>
    </row>
    <row r="452" ht="12.75">
      <c r="E452" s="78"/>
    </row>
    <row r="453" ht="12.75">
      <c r="E453" s="78"/>
    </row>
    <row r="454" ht="12.75">
      <c r="E454" s="78"/>
    </row>
    <row r="455" ht="12.75">
      <c r="E455" s="78"/>
    </row>
    <row r="456" ht="12.75">
      <c r="E456" s="78"/>
    </row>
    <row r="457" ht="12.75">
      <c r="E457" s="78"/>
    </row>
    <row r="458" ht="12.75">
      <c r="E458" s="78"/>
    </row>
    <row r="459" ht="12.75">
      <c r="E459" s="78"/>
    </row>
    <row r="460" ht="12.75">
      <c r="E460" s="78"/>
    </row>
    <row r="461" ht="12.75">
      <c r="E461" s="78"/>
    </row>
    <row r="462" ht="12.75">
      <c r="E462" s="78"/>
    </row>
    <row r="463" ht="12.75">
      <c r="E463" s="78"/>
    </row>
    <row r="464" ht="12.75">
      <c r="E464" s="78"/>
    </row>
    <row r="465" ht="12.75">
      <c r="E465" s="78"/>
    </row>
    <row r="466" ht="12.75">
      <c r="E466" s="78"/>
    </row>
    <row r="467" ht="12.75">
      <c r="E467" s="78"/>
    </row>
    <row r="468" ht="12.75">
      <c r="E468" s="78"/>
    </row>
    <row r="469" ht="12.75">
      <c r="E469" s="78"/>
    </row>
    <row r="470" ht="12.75">
      <c r="E470" s="78"/>
    </row>
    <row r="471" ht="12.75">
      <c r="E471" s="78"/>
    </row>
    <row r="472" ht="12.75">
      <c r="E472" s="78"/>
    </row>
    <row r="473" ht="12.75">
      <c r="E473" s="78"/>
    </row>
    <row r="474" ht="12.75">
      <c r="E474" s="78"/>
    </row>
    <row r="475" ht="12.75">
      <c r="E475" s="78"/>
    </row>
    <row r="476" ht="12.75">
      <c r="E476" s="78"/>
    </row>
    <row r="477" ht="12.75">
      <c r="E477" s="78"/>
    </row>
    <row r="478" ht="12.75">
      <c r="E478" s="78"/>
    </row>
    <row r="479" ht="12.75">
      <c r="E479" s="78"/>
    </row>
    <row r="480" ht="12.75">
      <c r="E480" s="78"/>
    </row>
    <row r="481" ht="12.75">
      <c r="E481" s="78"/>
    </row>
    <row r="482" ht="12.75">
      <c r="E482" s="78"/>
    </row>
    <row r="483" ht="12.75">
      <c r="E483" s="78"/>
    </row>
    <row r="484" ht="12.75">
      <c r="E484" s="78"/>
    </row>
    <row r="485" ht="12.75">
      <c r="E485" s="78"/>
    </row>
    <row r="486" ht="12.75">
      <c r="E486" s="78"/>
    </row>
    <row r="487" ht="12.75">
      <c r="E487" s="78"/>
    </row>
    <row r="488" ht="12.75">
      <c r="E488" s="78"/>
    </row>
    <row r="489" ht="12.75">
      <c r="E489" s="78"/>
    </row>
    <row r="490" ht="12.75">
      <c r="E490" s="78"/>
    </row>
    <row r="491" ht="12.75">
      <c r="E491" s="78"/>
    </row>
    <row r="492" ht="12.75">
      <c r="E492" s="78"/>
    </row>
    <row r="493" ht="12.75">
      <c r="E493" s="78"/>
    </row>
    <row r="494" ht="12.75">
      <c r="E494" s="78"/>
    </row>
    <row r="495" ht="12.75">
      <c r="E495" s="78"/>
    </row>
    <row r="496" ht="12.75">
      <c r="E496" s="78"/>
    </row>
    <row r="497" ht="12.75">
      <c r="E497" s="78"/>
    </row>
    <row r="498" ht="12.75">
      <c r="E498" s="78"/>
    </row>
    <row r="499" ht="12.75">
      <c r="E499" s="78"/>
    </row>
    <row r="500" ht="12.75">
      <c r="E500" s="78"/>
    </row>
    <row r="501" ht="12.75">
      <c r="E501" s="78"/>
    </row>
    <row r="502" ht="12.75">
      <c r="E502" s="78"/>
    </row>
    <row r="503" ht="12.75">
      <c r="E503" s="78"/>
    </row>
    <row r="504" ht="12.75">
      <c r="E504" s="78"/>
    </row>
    <row r="505" ht="12.75">
      <c r="E505" s="78"/>
    </row>
    <row r="506" ht="12.75">
      <c r="E506" s="78"/>
    </row>
    <row r="507" ht="12.75">
      <c r="E507" s="78"/>
    </row>
    <row r="508" ht="12.75">
      <c r="E508" s="78"/>
    </row>
    <row r="509" ht="12.75">
      <c r="E509" s="78"/>
    </row>
    <row r="510" ht="12.75">
      <c r="E510" s="78"/>
    </row>
    <row r="511" ht="12.75">
      <c r="E511" s="78"/>
    </row>
    <row r="512" ht="12.75">
      <c r="E512" s="78"/>
    </row>
    <row r="513" ht="12.75">
      <c r="E513" s="78"/>
    </row>
    <row r="514" ht="12.75">
      <c r="E514" s="78"/>
    </row>
    <row r="515" ht="12.75">
      <c r="E515" s="78"/>
    </row>
    <row r="516" ht="12.75">
      <c r="E516" s="78"/>
    </row>
    <row r="517" ht="12.75">
      <c r="E517" s="78"/>
    </row>
    <row r="518" ht="12.75">
      <c r="E518" s="78"/>
    </row>
    <row r="519" ht="12.75">
      <c r="E519" s="78"/>
    </row>
    <row r="520" ht="12.75">
      <c r="E520" s="78"/>
    </row>
    <row r="521" ht="12.75">
      <c r="E521" s="78"/>
    </row>
    <row r="522" ht="12.75">
      <c r="E522" s="78"/>
    </row>
    <row r="523" ht="12.75">
      <c r="E523" s="78"/>
    </row>
    <row r="524" ht="12.75">
      <c r="E524" s="78"/>
    </row>
    <row r="525" ht="12.75">
      <c r="E525" s="78"/>
    </row>
    <row r="526" ht="12.75">
      <c r="E526" s="78"/>
    </row>
    <row r="527" ht="12.75">
      <c r="E527" s="78"/>
    </row>
    <row r="528" ht="12.75">
      <c r="E528" s="78"/>
    </row>
    <row r="529" ht="12.75">
      <c r="E529" s="78"/>
    </row>
    <row r="530" ht="12.75">
      <c r="E530" s="78"/>
    </row>
    <row r="531" ht="12.75">
      <c r="E531" s="78"/>
    </row>
    <row r="532" ht="12.75">
      <c r="E532" s="78"/>
    </row>
    <row r="533" ht="12.75">
      <c r="E533" s="78"/>
    </row>
    <row r="534" ht="12.75">
      <c r="E534" s="78"/>
    </row>
    <row r="535" ht="12.75">
      <c r="E535" s="78"/>
    </row>
    <row r="536" ht="12.75">
      <c r="E536" s="78"/>
    </row>
    <row r="537" ht="12.75">
      <c r="E537" s="78"/>
    </row>
    <row r="538" ht="12.75">
      <c r="E538" s="78"/>
    </row>
    <row r="539" ht="12.75">
      <c r="E539" s="78"/>
    </row>
    <row r="540" ht="12.75">
      <c r="E540" s="78"/>
    </row>
    <row r="541" ht="12.75">
      <c r="E541" s="78"/>
    </row>
    <row r="542" ht="12.75">
      <c r="E542" s="78"/>
    </row>
    <row r="543" ht="12.75">
      <c r="E543" s="78"/>
    </row>
    <row r="544" ht="12.75">
      <c r="E544" s="78"/>
    </row>
    <row r="545" ht="12.75">
      <c r="E545" s="78"/>
    </row>
    <row r="546" ht="12.75">
      <c r="E546" s="78"/>
    </row>
    <row r="547" ht="12.75">
      <c r="E547" s="78"/>
    </row>
    <row r="548" ht="12.75">
      <c r="E548" s="78"/>
    </row>
    <row r="549" ht="12.75">
      <c r="E549" s="78"/>
    </row>
    <row r="550" ht="12.75">
      <c r="E550" s="78"/>
    </row>
    <row r="551" ht="12.75">
      <c r="E551" s="78"/>
    </row>
    <row r="552" ht="12.75">
      <c r="E552" s="78"/>
    </row>
    <row r="553" ht="12.75">
      <c r="E553" s="78"/>
    </row>
    <row r="554" ht="12.75">
      <c r="E554" s="78"/>
    </row>
    <row r="555" ht="12.75">
      <c r="E555" s="78"/>
    </row>
    <row r="556" ht="12.75">
      <c r="E556" s="78"/>
    </row>
    <row r="557" ht="12.75">
      <c r="E557" s="78"/>
    </row>
    <row r="558" ht="12.75">
      <c r="E558" s="78"/>
    </row>
    <row r="559" ht="12.75">
      <c r="E559" s="78"/>
    </row>
    <row r="560" ht="12.75">
      <c r="E560" s="78"/>
    </row>
    <row r="561" ht="12.75">
      <c r="E561" s="78"/>
    </row>
    <row r="562" ht="12.75">
      <c r="E562" s="78"/>
    </row>
    <row r="563" ht="12.75">
      <c r="E563" s="78"/>
    </row>
    <row r="564" ht="12.75">
      <c r="E564" s="78"/>
    </row>
    <row r="565" ht="12.75">
      <c r="E565" s="78"/>
    </row>
    <row r="566" ht="12.75">
      <c r="E566" s="78"/>
    </row>
    <row r="567" ht="12.75">
      <c r="E567" s="78"/>
    </row>
    <row r="568" ht="12.75">
      <c r="E568" s="78"/>
    </row>
    <row r="569" ht="12.75">
      <c r="E569" s="78"/>
    </row>
    <row r="570" ht="12.75">
      <c r="E570" s="78"/>
    </row>
    <row r="571" ht="12.75">
      <c r="E571" s="78"/>
    </row>
    <row r="572" ht="12.75">
      <c r="E572" s="78"/>
    </row>
    <row r="573" ht="12.75">
      <c r="E573" s="78"/>
    </row>
    <row r="574" ht="12.75">
      <c r="E574" s="78"/>
    </row>
    <row r="575" ht="12.75">
      <c r="E575" s="78"/>
    </row>
    <row r="576" ht="12.75">
      <c r="E576" s="78"/>
    </row>
    <row r="577" ht="12.75">
      <c r="E577" s="78"/>
    </row>
    <row r="578" ht="12.75">
      <c r="E578" s="78"/>
    </row>
    <row r="579" ht="12.75">
      <c r="E579" s="78"/>
    </row>
    <row r="580" ht="12.75">
      <c r="E580" s="78"/>
    </row>
    <row r="581" ht="12.75">
      <c r="E581" s="78"/>
    </row>
    <row r="582" ht="12.75">
      <c r="E582" s="78"/>
    </row>
    <row r="583" ht="12.75">
      <c r="E583" s="78"/>
    </row>
    <row r="584" ht="12.75">
      <c r="E584" s="78"/>
    </row>
    <row r="585" ht="12.75">
      <c r="E585" s="78"/>
    </row>
    <row r="586" ht="12.75">
      <c r="E586" s="78"/>
    </row>
    <row r="587" ht="12.75">
      <c r="E587" s="78"/>
    </row>
    <row r="588" ht="12.75">
      <c r="E588" s="78"/>
    </row>
    <row r="589" ht="12.75">
      <c r="E589" s="78"/>
    </row>
    <row r="590" ht="12.75">
      <c r="E590" s="78"/>
    </row>
    <row r="591" ht="12.75">
      <c r="E591" s="78"/>
    </row>
    <row r="592" ht="12.75">
      <c r="E592" s="78"/>
    </row>
    <row r="593" ht="12.75">
      <c r="E593" s="78"/>
    </row>
    <row r="594" ht="12.75">
      <c r="E594" s="78"/>
    </row>
    <row r="595" ht="12.75">
      <c r="E595" s="78"/>
    </row>
    <row r="596" ht="12.75">
      <c r="E596" s="78"/>
    </row>
    <row r="597" ht="12.75">
      <c r="E597" s="78"/>
    </row>
    <row r="598" ht="12.75">
      <c r="E598" s="78"/>
    </row>
    <row r="599" ht="12.75">
      <c r="E599" s="78"/>
    </row>
    <row r="600" ht="12.75">
      <c r="E600" s="78"/>
    </row>
    <row r="601" ht="12.75">
      <c r="E601" s="78"/>
    </row>
    <row r="602" ht="12.75">
      <c r="E602" s="78"/>
    </row>
    <row r="603" ht="12.75">
      <c r="E603" s="78"/>
    </row>
    <row r="604" ht="12.75">
      <c r="E604" s="78"/>
    </row>
    <row r="605" ht="12.75">
      <c r="E605" s="78"/>
    </row>
    <row r="606" ht="12.75">
      <c r="E606" s="78"/>
    </row>
    <row r="607" ht="12.75">
      <c r="E607" s="78"/>
    </row>
    <row r="608" ht="12.75">
      <c r="E608" s="78"/>
    </row>
    <row r="609" ht="12.75">
      <c r="E609" s="78"/>
    </row>
    <row r="610" ht="12.75">
      <c r="E610" s="78"/>
    </row>
    <row r="611" ht="12.75">
      <c r="E611" s="78"/>
    </row>
    <row r="612" ht="12.75">
      <c r="E612" s="78"/>
    </row>
    <row r="613" ht="12.75">
      <c r="E613" s="78"/>
    </row>
    <row r="614" ht="12.75">
      <c r="E614" s="78"/>
    </row>
    <row r="615" ht="12.75">
      <c r="E615" s="78"/>
    </row>
    <row r="616" ht="12.75">
      <c r="E616" s="78"/>
    </row>
    <row r="617" ht="12.75">
      <c r="E617" s="78"/>
    </row>
    <row r="618" ht="12.75">
      <c r="E618" s="78"/>
    </row>
    <row r="619" ht="12.75">
      <c r="E619" s="78"/>
    </row>
    <row r="620" ht="12.75">
      <c r="E620" s="78"/>
    </row>
    <row r="621" ht="12.75">
      <c r="E621" s="78"/>
    </row>
    <row r="622" ht="12.75">
      <c r="E622" s="78"/>
    </row>
    <row r="623" ht="12.75">
      <c r="E623" s="78"/>
    </row>
    <row r="624" ht="12.75">
      <c r="E624" s="78"/>
    </row>
    <row r="625" ht="12.75">
      <c r="E625" s="78"/>
    </row>
    <row r="626" ht="12.75">
      <c r="E626" s="78"/>
    </row>
    <row r="627" ht="12.75">
      <c r="E627" s="78"/>
    </row>
  </sheetData>
  <sheetProtection/>
  <printOptions/>
  <pageMargins left="0" right="0" top="0.75" bottom="0.75" header="0.05" footer="0.3"/>
  <pageSetup fitToHeight="1" fitToWidth="1" horizontalDpi="600" verticalDpi="600" orientation="portrait" scale="79" r:id="rId1"/>
  <headerFooter alignWithMargins="0">
    <oddHeader>&amp;CDepartment of Administrative Services
Major Maintenance CS23
&amp;A
&amp;D</oddHeader>
    <oddFooter>&amp;LAcct Codes 0017-335-CS23
Reversion 6/30/2025
&amp;C&amp;Z&amp;F&amp;R&amp;P/&amp;N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3">
    <tabColor indexed="30"/>
    <pageSetUpPr fitToPage="1"/>
  </sheetPr>
  <dimension ref="A1:AD41"/>
  <sheetViews>
    <sheetView workbookViewId="0" topLeftCell="A1">
      <selection activeCell="H22" sqref="H22"/>
    </sheetView>
  </sheetViews>
  <sheetFormatPr defaultColWidth="11.421875" defaultRowHeight="15"/>
  <cols>
    <col min="1" max="1" width="23.00390625" style="74" customWidth="1"/>
    <col min="2" max="2" width="11.00390625" style="70" customWidth="1"/>
    <col min="3" max="3" width="8.57421875" style="70" customWidth="1"/>
    <col min="4" max="4" width="11.421875" style="70" customWidth="1"/>
    <col min="5" max="5" width="19.421875" style="53" customWidth="1"/>
    <col min="6" max="6" width="28.00390625" style="37" bestFit="1" customWidth="1"/>
    <col min="7" max="7" width="12.421875" style="37" customWidth="1"/>
    <col min="8" max="8" width="15.421875" style="37" customWidth="1"/>
    <col min="9" max="16384" width="11.421875" style="53" customWidth="1"/>
  </cols>
  <sheetData>
    <row r="1" spans="1:30" s="16" customFormat="1" ht="15.75">
      <c r="A1" s="14" t="str">
        <f>'RECAP #9421.00'!B1</f>
        <v>DAS TH East Gate Replacement</v>
      </c>
      <c r="B1" s="12"/>
      <c r="C1" s="12"/>
      <c r="D1" s="12"/>
      <c r="E1" s="15"/>
      <c r="F1" s="15"/>
      <c r="G1" s="15"/>
      <c r="H1" s="44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s="16" customFormat="1" ht="15.75">
      <c r="A2" s="17" t="str">
        <f>'RECAP #9421.00'!B2</f>
        <v>Project # 9421.00</v>
      </c>
      <c r="E2" s="15"/>
      <c r="F2" s="15"/>
      <c r="G2" s="15"/>
      <c r="H2" s="44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s="16" customFormat="1" ht="15.75">
      <c r="A3" s="18" t="str">
        <f>'RECAP #9421.00'!B3</f>
        <v>Program code 942100</v>
      </c>
      <c r="E3" s="19" t="str">
        <f>'RECAP #9421.00'!E3</f>
        <v>Major Program 4E21</v>
      </c>
      <c r="G3" s="15"/>
      <c r="H3" s="4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s="16" customFormat="1" ht="15.75">
      <c r="A4" s="46" t="s">
        <v>0</v>
      </c>
      <c r="B4" s="47"/>
      <c r="C4" s="47"/>
      <c r="D4" s="47"/>
      <c r="E4" s="49"/>
      <c r="G4" s="50"/>
      <c r="H4" s="4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s="16" customFormat="1" ht="15.75">
      <c r="A5" s="22"/>
      <c r="B5" s="51"/>
      <c r="C5" s="51"/>
      <c r="D5" s="51"/>
      <c r="E5" s="99" t="s">
        <v>29</v>
      </c>
      <c r="G5" s="53"/>
      <c r="H5" s="54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16" customFormat="1" ht="15.75">
      <c r="A6" s="1" t="str">
        <f>'RECAP #9421.00'!B5</f>
        <v>Acct. Codes-0017-335-CS23</v>
      </c>
      <c r="B6" s="22"/>
      <c r="C6" s="22"/>
      <c r="D6" s="22"/>
      <c r="E6" s="56"/>
      <c r="F6" s="51"/>
      <c r="G6" s="53"/>
      <c r="H6" s="54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s="28" customFormat="1" ht="15.75">
      <c r="A7" s="24" t="str">
        <f>'RECAP #9421.00'!B6</f>
        <v>Project Manager - James T.</v>
      </c>
      <c r="B7" s="57"/>
      <c r="C7" s="57"/>
      <c r="D7" s="57"/>
      <c r="E7" s="57"/>
      <c r="G7" s="58"/>
      <c r="H7" s="55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s="51" customFormat="1" ht="32.25" thickBot="1">
      <c r="A8" s="86" t="s">
        <v>27</v>
      </c>
      <c r="B8" s="87" t="s">
        <v>3</v>
      </c>
      <c r="C8" s="163" t="s">
        <v>82</v>
      </c>
      <c r="D8" s="163" t="s">
        <v>40</v>
      </c>
      <c r="E8" s="88" t="s">
        <v>10</v>
      </c>
      <c r="F8" s="89" t="s">
        <v>4</v>
      </c>
      <c r="G8" s="89" t="s">
        <v>5</v>
      </c>
      <c r="H8" s="89" t="s">
        <v>6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8" ht="12.75">
      <c r="A9" s="90"/>
      <c r="B9" s="60"/>
      <c r="C9" s="74"/>
      <c r="D9" s="74"/>
      <c r="E9" s="91"/>
      <c r="F9" s="92"/>
      <c r="H9" s="37">
        <f>G9</f>
        <v>0</v>
      </c>
    </row>
    <row r="10" spans="1:8" ht="12.75">
      <c r="A10" s="93"/>
      <c r="B10" s="60"/>
      <c r="F10" s="94"/>
      <c r="H10" s="37">
        <f>H9+G10</f>
        <v>0</v>
      </c>
    </row>
    <row r="11" spans="1:8" ht="12.75">
      <c r="A11" s="93"/>
      <c r="B11" s="60"/>
      <c r="C11" s="60"/>
      <c r="D11" s="60"/>
      <c r="F11" s="94"/>
      <c r="H11" s="37">
        <f aca="true" t="shared" si="0" ref="H11:H20">H10+G11</f>
        <v>0</v>
      </c>
    </row>
    <row r="12" spans="1:8" ht="12.75">
      <c r="A12" s="93" t="s">
        <v>7</v>
      </c>
      <c r="B12" s="60" t="s">
        <v>7</v>
      </c>
      <c r="C12" s="60"/>
      <c r="D12" s="60"/>
      <c r="E12" s="53" t="s">
        <v>7</v>
      </c>
      <c r="F12" s="94"/>
      <c r="H12" s="37">
        <f t="shared" si="0"/>
        <v>0</v>
      </c>
    </row>
    <row r="13" spans="1:8" ht="12.75">
      <c r="A13" s="93" t="s">
        <v>7</v>
      </c>
      <c r="B13" s="60" t="s">
        <v>7</v>
      </c>
      <c r="C13" s="60"/>
      <c r="D13" s="60"/>
      <c r="E13" s="53" t="s">
        <v>7</v>
      </c>
      <c r="F13" s="94"/>
      <c r="H13" s="37">
        <f t="shared" si="0"/>
        <v>0</v>
      </c>
    </row>
    <row r="14" spans="1:8" ht="12.75">
      <c r="A14" s="93"/>
      <c r="B14" s="60"/>
      <c r="C14" s="60"/>
      <c r="D14" s="60"/>
      <c r="F14" s="94"/>
      <c r="H14" s="37">
        <f t="shared" si="0"/>
        <v>0</v>
      </c>
    </row>
    <row r="15" spans="1:8" ht="12.75">
      <c r="A15" s="93"/>
      <c r="B15" s="60"/>
      <c r="C15" s="60"/>
      <c r="D15" s="60"/>
      <c r="E15" s="67"/>
      <c r="F15" s="94"/>
      <c r="H15" s="37">
        <f t="shared" si="0"/>
        <v>0</v>
      </c>
    </row>
    <row r="16" spans="1:8" ht="12.75">
      <c r="A16" s="93"/>
      <c r="B16" s="60"/>
      <c r="C16" s="60"/>
      <c r="D16" s="60"/>
      <c r="F16" s="94"/>
      <c r="H16" s="37">
        <f t="shared" si="0"/>
        <v>0</v>
      </c>
    </row>
    <row r="17" spans="2:8" ht="12.75">
      <c r="B17" s="60"/>
      <c r="C17" s="60"/>
      <c r="D17" s="60"/>
      <c r="F17" s="94"/>
      <c r="H17" s="37">
        <f t="shared" si="0"/>
        <v>0</v>
      </c>
    </row>
    <row r="18" spans="2:8" ht="12.75">
      <c r="B18" s="60"/>
      <c r="C18" s="60"/>
      <c r="D18" s="60"/>
      <c r="F18" s="94"/>
      <c r="H18" s="37">
        <f t="shared" si="0"/>
        <v>0</v>
      </c>
    </row>
    <row r="19" spans="2:8" ht="12.75">
      <c r="B19" s="60"/>
      <c r="C19" s="60"/>
      <c r="D19" s="60"/>
      <c r="F19" s="94"/>
      <c r="H19" s="37">
        <f t="shared" si="0"/>
        <v>0</v>
      </c>
    </row>
    <row r="20" spans="2:8" ht="12.75">
      <c r="B20" s="60"/>
      <c r="C20" s="60"/>
      <c r="D20" s="60"/>
      <c r="F20" s="94"/>
      <c r="H20" s="37">
        <f t="shared" si="0"/>
        <v>0</v>
      </c>
    </row>
    <row r="21" ht="12.75">
      <c r="G21" s="53"/>
    </row>
    <row r="22" spans="1:30" s="67" customFormat="1" ht="16.5" thickBot="1">
      <c r="A22" s="95"/>
      <c r="B22" s="96"/>
      <c r="C22" s="96"/>
      <c r="D22" s="96"/>
      <c r="E22" s="97" t="s">
        <v>25</v>
      </c>
      <c r="F22" s="98"/>
      <c r="G22" s="98">
        <f>SUM(G9:G21)</f>
        <v>0</v>
      </c>
      <c r="H22" s="98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ht="13.5" thickTop="1"/>
    <row r="24" ht="12.75">
      <c r="G24" s="53"/>
    </row>
    <row r="25" spans="1:8" ht="12.75">
      <c r="A25" s="53"/>
      <c r="B25" s="53"/>
      <c r="C25" s="53"/>
      <c r="D25" s="53"/>
      <c r="F25" s="53"/>
      <c r="G25" s="53"/>
      <c r="H25" s="53"/>
    </row>
    <row r="26" spans="1:8" ht="12.75">
      <c r="A26" s="53"/>
      <c r="B26" s="53"/>
      <c r="C26" s="53"/>
      <c r="D26" s="53"/>
      <c r="F26" s="53"/>
      <c r="G26" s="53"/>
      <c r="H26" s="53"/>
    </row>
    <row r="27" spans="1:8" ht="12.75">
      <c r="A27" s="53"/>
      <c r="B27" s="53"/>
      <c r="C27" s="53"/>
      <c r="D27" s="53"/>
      <c r="F27" s="53"/>
      <c r="G27" s="53"/>
      <c r="H27" s="53"/>
    </row>
    <row r="28" spans="1:8" ht="12.75">
      <c r="A28" s="53"/>
      <c r="B28" s="53"/>
      <c r="C28" s="53"/>
      <c r="D28" s="53"/>
      <c r="F28" s="53"/>
      <c r="G28" s="53"/>
      <c r="H28" s="53"/>
    </row>
    <row r="29" spans="1:8" ht="12.75">
      <c r="A29" s="53"/>
      <c r="B29" s="53"/>
      <c r="C29" s="53"/>
      <c r="D29" s="53"/>
      <c r="F29" s="53"/>
      <c r="G29" s="53"/>
      <c r="H29" s="53"/>
    </row>
    <row r="30" spans="1:8" ht="12.75">
      <c r="A30" s="53"/>
      <c r="B30" s="53"/>
      <c r="C30" s="53"/>
      <c r="D30" s="53"/>
      <c r="F30" s="53"/>
      <c r="G30" s="53"/>
      <c r="H30" s="53"/>
    </row>
    <row r="31" spans="1:8" ht="12.75">
      <c r="A31" s="53"/>
      <c r="B31" s="53"/>
      <c r="C31" s="53"/>
      <c r="D31" s="53"/>
      <c r="F31" s="53"/>
      <c r="G31" s="53"/>
      <c r="H31" s="53"/>
    </row>
    <row r="32" spans="1:8" ht="12.75">
      <c r="A32" s="53"/>
      <c r="B32" s="53"/>
      <c r="C32" s="53"/>
      <c r="D32" s="53"/>
      <c r="F32" s="53"/>
      <c r="G32" s="53"/>
      <c r="H32" s="53"/>
    </row>
    <row r="33" spans="1:8" ht="12.75">
      <c r="A33" s="53"/>
      <c r="B33" s="53"/>
      <c r="C33" s="53"/>
      <c r="D33" s="53"/>
      <c r="F33" s="53"/>
      <c r="G33" s="53"/>
      <c r="H33" s="53"/>
    </row>
    <row r="34" spans="1:8" ht="12.75">
      <c r="A34" s="53"/>
      <c r="B34" s="53"/>
      <c r="C34" s="53"/>
      <c r="D34" s="53"/>
      <c r="F34" s="53"/>
      <c r="G34" s="53"/>
      <c r="H34" s="53"/>
    </row>
    <row r="35" spans="1:8" ht="12.75">
      <c r="A35" s="53"/>
      <c r="B35" s="53"/>
      <c r="C35" s="53"/>
      <c r="D35" s="53"/>
      <c r="F35" s="53"/>
      <c r="G35" s="53"/>
      <c r="H35" s="53"/>
    </row>
    <row r="36" spans="1:8" ht="12.75">
      <c r="A36" s="53"/>
      <c r="B36" s="53"/>
      <c r="C36" s="53"/>
      <c r="D36" s="53"/>
      <c r="F36" s="53"/>
      <c r="G36" s="53"/>
      <c r="H36" s="53"/>
    </row>
    <row r="37" spans="1:8" ht="12.75">
      <c r="A37" s="53"/>
      <c r="B37" s="53"/>
      <c r="C37" s="53"/>
      <c r="D37" s="53"/>
      <c r="F37" s="53"/>
      <c r="G37" s="53"/>
      <c r="H37" s="53"/>
    </row>
    <row r="38" spans="1:8" ht="12.75">
      <c r="A38" s="53"/>
      <c r="B38" s="53"/>
      <c r="C38" s="53"/>
      <c r="D38" s="53"/>
      <c r="F38" s="53"/>
      <c r="G38" s="53"/>
      <c r="H38" s="53"/>
    </row>
    <row r="39" spans="1:8" ht="12.75">
      <c r="A39" s="53"/>
      <c r="B39" s="53"/>
      <c r="C39" s="53"/>
      <c r="D39" s="53"/>
      <c r="F39" s="53"/>
      <c r="G39" s="53"/>
      <c r="H39" s="53"/>
    </row>
    <row r="40" spans="1:8" ht="12.75">
      <c r="A40" s="53"/>
      <c r="B40" s="53"/>
      <c r="C40" s="53"/>
      <c r="D40" s="53"/>
      <c r="F40" s="53"/>
      <c r="G40" s="53"/>
      <c r="H40" s="53"/>
    </row>
    <row r="41" spans="1:8" ht="12.75">
      <c r="A41" s="53"/>
      <c r="B41" s="53"/>
      <c r="C41" s="53"/>
      <c r="D41" s="53"/>
      <c r="F41" s="53"/>
      <c r="H41" s="53"/>
    </row>
  </sheetData>
  <sheetProtection/>
  <printOptions/>
  <pageMargins left="0" right="0" top="0.75" bottom="0.75" header="0.05" footer="0.3"/>
  <pageSetup fitToHeight="1" fitToWidth="1" horizontalDpi="600" verticalDpi="600" orientation="portrait" scale="80" r:id="rId1"/>
  <headerFooter alignWithMargins="0">
    <oddHeader>&amp;CDepartment of Administrative Services
Major Maintenance CS23
&amp;A
&amp;D</oddHeader>
    <oddFooter>&amp;LAcct Codes 0017-335-CS23
Reversion 6/30/2025
&amp;C&amp;Z&amp;F&amp;R&amp;P/&amp;N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4">
    <tabColor rgb="FF0070C0"/>
    <pageSetUpPr fitToPage="1"/>
  </sheetPr>
  <dimension ref="A1:H24"/>
  <sheetViews>
    <sheetView workbookViewId="0" topLeftCell="A1">
      <selection activeCell="C22" sqref="C22"/>
    </sheetView>
  </sheetViews>
  <sheetFormatPr defaultColWidth="11.421875" defaultRowHeight="15"/>
  <cols>
    <col min="1" max="1" width="3.57421875" style="13" customWidth="1"/>
    <col min="2" max="2" width="25.00390625" style="16" customWidth="1"/>
    <col min="3" max="3" width="17.421875" style="16" customWidth="1"/>
    <col min="4" max="4" width="17.00390625" style="15" customWidth="1"/>
    <col min="5" max="5" width="13.421875" style="15" bestFit="1" customWidth="1"/>
    <col min="6" max="6" width="16.421875" style="15" customWidth="1"/>
    <col min="7" max="7" width="16.421875" style="15" bestFit="1" customWidth="1"/>
    <col min="8" max="16384" width="11.421875" style="16" customWidth="1"/>
  </cols>
  <sheetData>
    <row r="1" spans="2:3" ht="15.75">
      <c r="B1" s="14" t="s">
        <v>143</v>
      </c>
      <c r="C1" s="12"/>
    </row>
    <row r="2" ht="15.75">
      <c r="B2" s="17" t="s">
        <v>144</v>
      </c>
    </row>
    <row r="3" spans="2:5" ht="15.75">
      <c r="B3" s="18" t="s">
        <v>145</v>
      </c>
      <c r="E3" s="19" t="s">
        <v>147</v>
      </c>
    </row>
    <row r="4" spans="2:3" ht="15.75">
      <c r="B4" s="20" t="s">
        <v>21</v>
      </c>
      <c r="C4" s="21" t="s">
        <v>7</v>
      </c>
    </row>
    <row r="5" ht="15.75">
      <c r="B5" s="22" t="s">
        <v>51</v>
      </c>
    </row>
    <row r="6" spans="1:7" s="28" customFormat="1" ht="15.75">
      <c r="A6" s="23"/>
      <c r="B6" s="24" t="s">
        <v>146</v>
      </c>
      <c r="C6" s="25"/>
      <c r="D6" s="26" t="s">
        <v>7</v>
      </c>
      <c r="E6" s="27"/>
      <c r="F6" s="27"/>
      <c r="G6" s="27"/>
    </row>
    <row r="7" spans="2:7" s="13" customFormat="1" ht="26.25" customHeight="1" thickBot="1">
      <c r="B7" s="29" t="s">
        <v>7</v>
      </c>
      <c r="C7" s="30" t="s">
        <v>30</v>
      </c>
      <c r="D7" s="31" t="s">
        <v>8</v>
      </c>
      <c r="E7" s="32" t="s">
        <v>9</v>
      </c>
      <c r="F7" s="33" t="s">
        <v>22</v>
      </c>
      <c r="G7" s="33" t="s">
        <v>23</v>
      </c>
    </row>
    <row r="8" spans="2:7" ht="27.75" customHeight="1">
      <c r="B8" s="13" t="s">
        <v>44</v>
      </c>
      <c r="C8" s="34"/>
      <c r="D8" s="100"/>
      <c r="E8" s="100"/>
      <c r="F8" s="100"/>
      <c r="G8" s="35"/>
    </row>
    <row r="9" spans="3:7" ht="12.75">
      <c r="C9" s="101"/>
      <c r="D9" s="36"/>
      <c r="E9" s="36"/>
      <c r="F9" s="36"/>
      <c r="G9" s="35"/>
    </row>
    <row r="10" spans="1:7" ht="12.75">
      <c r="A10" s="186"/>
      <c r="B10" s="16" t="s">
        <v>137</v>
      </c>
      <c r="C10" s="101"/>
      <c r="D10" s="100">
        <f>'#XXXX.XX Vendor A '!D23</f>
        <v>0</v>
      </c>
      <c r="E10" s="100">
        <f>'#XXXX.XX Vendor A '!F23</f>
        <v>0</v>
      </c>
      <c r="F10" s="100">
        <f>'#XXXX.XX Vendor A '!H23</f>
        <v>0</v>
      </c>
      <c r="G10" s="35"/>
    </row>
    <row r="11" spans="1:7" ht="12.75">
      <c r="A11" s="186"/>
      <c r="B11" s="16" t="s">
        <v>31</v>
      </c>
      <c r="C11" s="101"/>
      <c r="D11" s="100">
        <f>'#XXXX.XX PM TIME '!D23</f>
        <v>0</v>
      </c>
      <c r="E11" s="100">
        <f>'#XXXX.XX PM TIME '!F23</f>
        <v>0</v>
      </c>
      <c r="F11" s="100">
        <f>'#XXXX.XX PM TIME '!H23</f>
        <v>0</v>
      </c>
      <c r="G11" s="35"/>
    </row>
    <row r="12" spans="1:7" ht="12.75">
      <c r="A12" s="186"/>
      <c r="B12" s="16" t="s">
        <v>1</v>
      </c>
      <c r="C12" s="36"/>
      <c r="D12" s="94">
        <f>'#XXXX.XX PM TIME '!H23</f>
        <v>0</v>
      </c>
      <c r="E12" s="94">
        <f>'#XXXX.XX PM TIME '!H23</f>
        <v>0</v>
      </c>
      <c r="F12" s="100">
        <f>D12-E12</f>
        <v>0</v>
      </c>
      <c r="G12" s="35"/>
    </row>
    <row r="13" spans="1:7" s="28" customFormat="1" ht="12.75" customHeight="1">
      <c r="A13" s="23"/>
      <c r="B13" s="38"/>
      <c r="C13" s="38"/>
      <c r="D13" s="39"/>
      <c r="E13" s="39"/>
      <c r="F13" s="39"/>
      <c r="G13" s="39"/>
    </row>
    <row r="14" spans="2:8" s="40" customFormat="1" ht="24" customHeight="1" thickBot="1">
      <c r="B14" s="41" t="s">
        <v>24</v>
      </c>
      <c r="C14" s="42">
        <f>SUM(C8:C13)</f>
        <v>0</v>
      </c>
      <c r="D14" s="42">
        <f>SUM(D8:D13)</f>
        <v>0</v>
      </c>
      <c r="E14" s="42">
        <f>SUM(E8:E13)</f>
        <v>0</v>
      </c>
      <c r="F14" s="42">
        <f>SUM(D14-E14)</f>
        <v>0</v>
      </c>
      <c r="G14" s="42">
        <f>C8-D14</f>
        <v>0</v>
      </c>
      <c r="H14" s="43"/>
    </row>
    <row r="15" spans="1:7" s="28" customFormat="1" ht="12.75" customHeight="1" thickTop="1">
      <c r="A15" s="23"/>
      <c r="B15" s="16"/>
      <c r="C15" s="16"/>
      <c r="D15" s="39"/>
      <c r="E15" s="39"/>
      <c r="F15" s="39"/>
      <c r="G15" s="39"/>
    </row>
    <row r="16" spans="1:7" s="28" customFormat="1" ht="12.75" customHeight="1">
      <c r="A16" s="23"/>
      <c r="B16" s="16"/>
      <c r="C16" s="16"/>
      <c r="D16" s="39"/>
      <c r="E16" s="39"/>
      <c r="F16" s="39"/>
      <c r="G16" s="39"/>
    </row>
    <row r="17" spans="1:7" s="28" customFormat="1" ht="12.75" customHeight="1">
      <c r="A17" s="23"/>
      <c r="B17" s="16"/>
      <c r="C17" s="16"/>
      <c r="D17" s="39"/>
      <c r="E17" s="39"/>
      <c r="F17" s="39"/>
      <c r="G17" s="39"/>
    </row>
    <row r="18" spans="1:7" s="28" customFormat="1" ht="12.75" customHeight="1">
      <c r="A18" s="23"/>
      <c r="B18" s="16"/>
      <c r="C18" s="16"/>
      <c r="D18" s="39"/>
      <c r="E18" s="39"/>
      <c r="F18" s="39"/>
      <c r="G18" s="39"/>
    </row>
    <row r="19" spans="1:7" s="28" customFormat="1" ht="12.75" customHeight="1">
      <c r="A19" s="23"/>
      <c r="B19" s="16"/>
      <c r="C19" s="16"/>
      <c r="D19" s="39"/>
      <c r="E19" s="39"/>
      <c r="F19" s="39"/>
      <c r="G19" s="39"/>
    </row>
    <row r="20" spans="1:7" s="28" customFormat="1" ht="12.75" customHeight="1">
      <c r="A20" s="23"/>
      <c r="B20" s="16"/>
      <c r="C20" s="16"/>
      <c r="D20" s="39"/>
      <c r="E20" s="39"/>
      <c r="F20" s="39"/>
      <c r="G20" s="39"/>
    </row>
    <row r="21" spans="1:7" s="28" customFormat="1" ht="12.75" customHeight="1">
      <c r="A21" s="23"/>
      <c r="B21" s="16"/>
      <c r="C21" s="16"/>
      <c r="D21" s="39"/>
      <c r="E21" s="39"/>
      <c r="F21" s="39"/>
      <c r="G21" s="39"/>
    </row>
    <row r="22" spans="1:7" s="28" customFormat="1" ht="12.75" customHeight="1">
      <c r="A22" s="23"/>
      <c r="B22" s="16"/>
      <c r="C22" s="16"/>
      <c r="D22" s="39"/>
      <c r="E22" s="39"/>
      <c r="F22" s="39"/>
      <c r="G22" s="39"/>
    </row>
    <row r="23" ht="12.75">
      <c r="D23" s="136"/>
    </row>
    <row r="24" ht="12.75">
      <c r="D24" s="136"/>
    </row>
  </sheetData>
  <sheetProtection/>
  <printOptions/>
  <pageMargins left="0" right="0" top="0.75" bottom="0.75" header="0.05" footer="0.3"/>
  <pageSetup fitToHeight="1" fitToWidth="1" horizontalDpi="600" verticalDpi="600" orientation="portrait" scale="86" r:id="rId1"/>
  <headerFooter alignWithMargins="0">
    <oddHeader>&amp;CDepartment of Administrative Services
Major Maintenance SC22
&amp;A
&amp;D</oddHeader>
    <oddFooter>&amp;LAcct Codes 0017-335-SC22
Reversion 6/30/2024
&amp;C&amp;Z&amp;F&amp;R&amp;P/&amp;N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5">
    <tabColor rgb="FF0070C0"/>
    <pageSetUpPr fitToPage="1"/>
  </sheetPr>
  <dimension ref="A1:I627"/>
  <sheetViews>
    <sheetView workbookViewId="0" topLeftCell="A1">
      <selection activeCell="C8" sqref="C8"/>
    </sheetView>
  </sheetViews>
  <sheetFormatPr defaultColWidth="11.421875" defaultRowHeight="15"/>
  <cols>
    <col min="1" max="1" width="30.7109375" style="231" customWidth="1"/>
    <col min="2" max="2" width="11.00390625" style="209" bestFit="1" customWidth="1"/>
    <col min="3" max="3" width="27.7109375" style="225" customWidth="1"/>
    <col min="4" max="4" width="14.421875" style="82" customWidth="1"/>
    <col min="5" max="5" width="13.57421875" style="235" customWidth="1"/>
    <col min="6" max="6" width="12.421875" style="235" customWidth="1"/>
    <col min="7" max="7" width="10.57421875" style="235" customWidth="1"/>
    <col min="8" max="8" width="12.28125" style="82" bestFit="1" customWidth="1"/>
    <col min="9" max="16384" width="11.421875" style="82" customWidth="1"/>
  </cols>
  <sheetData>
    <row r="1" spans="1:7" s="16" customFormat="1" ht="15.75">
      <c r="A1" s="14" t="str">
        <f>'RECAP #XXXX.XX'!B1</f>
        <v>Project Name</v>
      </c>
      <c r="B1" s="14"/>
      <c r="C1" s="12"/>
      <c r="D1" s="15"/>
      <c r="E1" s="15"/>
      <c r="F1" s="15"/>
      <c r="G1" s="15"/>
    </row>
    <row r="2" spans="1:7" s="16" customFormat="1" ht="15.75">
      <c r="A2" s="17" t="str">
        <f>'RECAP #XXXX.XX'!B2</f>
        <v>Project # XXXX.XX</v>
      </c>
      <c r="B2" s="17"/>
      <c r="D2" s="15"/>
      <c r="E2" s="15"/>
      <c r="F2" s="15"/>
      <c r="G2" s="15"/>
    </row>
    <row r="3" spans="1:7" s="16" customFormat="1" ht="15.75">
      <c r="A3" s="18" t="str">
        <f>'RECAP #XXXX.XX'!B3</f>
        <v>Program code XXXX.XX</v>
      </c>
      <c r="B3" s="18"/>
      <c r="D3" s="19" t="str">
        <f>'RECAP #XXXX.XX'!E3</f>
        <v>Major Program </v>
      </c>
      <c r="E3" s="19"/>
      <c r="F3" s="15"/>
      <c r="G3" s="15"/>
    </row>
    <row r="4" spans="1:7" s="16" customFormat="1" ht="15.75">
      <c r="A4" s="20" t="s">
        <v>137</v>
      </c>
      <c r="B4" s="20"/>
      <c r="C4" s="21"/>
      <c r="D4" s="49" t="s">
        <v>138</v>
      </c>
      <c r="E4" s="15"/>
      <c r="F4" s="15"/>
      <c r="G4" s="15"/>
    </row>
    <row r="5" spans="1:7" s="16" customFormat="1" ht="15.75">
      <c r="A5" s="22" t="s">
        <v>53</v>
      </c>
      <c r="B5" s="22"/>
      <c r="D5" s="81"/>
      <c r="E5" s="15"/>
      <c r="F5" s="15"/>
      <c r="G5" s="15"/>
    </row>
    <row r="6" spans="1:7" s="28" customFormat="1" ht="15.75">
      <c r="A6" s="24" t="str">
        <f>'RECAP #XXXX.XX'!B6</f>
        <v>Project Manager - </v>
      </c>
      <c r="B6" s="24"/>
      <c r="C6" s="25"/>
      <c r="D6" s="201" t="s">
        <v>139</v>
      </c>
      <c r="E6" s="27"/>
      <c r="F6" s="27"/>
      <c r="G6" s="27"/>
    </row>
    <row r="7" spans="2:9" s="189" customFormat="1" ht="15.75">
      <c r="B7" s="202"/>
      <c r="C7" s="202"/>
      <c r="D7" s="83"/>
      <c r="E7" s="84"/>
      <c r="F7" s="85"/>
      <c r="G7" s="188"/>
      <c r="I7" s="189" t="s">
        <v>7</v>
      </c>
    </row>
    <row r="8" spans="1:9" s="189" customFormat="1" ht="32.25" thickBot="1">
      <c r="A8" s="86" t="s">
        <v>2</v>
      </c>
      <c r="B8" s="87" t="s">
        <v>3</v>
      </c>
      <c r="C8" s="88" t="s">
        <v>10</v>
      </c>
      <c r="D8" s="89" t="s">
        <v>11</v>
      </c>
      <c r="E8" s="89" t="s">
        <v>12</v>
      </c>
      <c r="F8" s="89" t="s">
        <v>5</v>
      </c>
      <c r="G8" s="89" t="s">
        <v>6</v>
      </c>
      <c r="H8" s="89" t="s">
        <v>13</v>
      </c>
      <c r="I8" s="189" t="s">
        <v>7</v>
      </c>
    </row>
    <row r="9" spans="1:8" ht="12.75">
      <c r="A9" s="236"/>
      <c r="B9" s="60"/>
      <c r="C9" s="69"/>
      <c r="D9" s="179"/>
      <c r="E9" s="62">
        <f>D9</f>
        <v>0</v>
      </c>
      <c r="F9" s="63"/>
      <c r="G9" s="63"/>
      <c r="H9" s="63">
        <f>E9</f>
        <v>0</v>
      </c>
    </row>
    <row r="10" spans="1:8" ht="12.75">
      <c r="A10" s="236"/>
      <c r="B10" s="4"/>
      <c r="C10" s="69"/>
      <c r="D10" s="237"/>
      <c r="E10" s="62">
        <f aca="true" t="shared" si="0" ref="E10:E21">E9+D10</f>
        <v>0</v>
      </c>
      <c r="F10" s="66"/>
      <c r="G10" s="63">
        <f aca="true" t="shared" si="1" ref="G10:G21">G9+F10</f>
        <v>0</v>
      </c>
      <c r="H10" s="63">
        <f aca="true" t="shared" si="2" ref="H10:H21">H9-F10+D10</f>
        <v>0</v>
      </c>
    </row>
    <row r="11" spans="1:8" ht="12.75">
      <c r="A11" s="236"/>
      <c r="B11" s="60"/>
      <c r="C11" s="69"/>
      <c r="D11" s="62"/>
      <c r="E11" s="62">
        <f t="shared" si="0"/>
        <v>0</v>
      </c>
      <c r="F11" s="66"/>
      <c r="G11" s="63">
        <f t="shared" si="1"/>
        <v>0</v>
      </c>
      <c r="H11" s="63">
        <f t="shared" si="2"/>
        <v>0</v>
      </c>
    </row>
    <row r="12" spans="1:8" ht="12.75">
      <c r="A12" s="236"/>
      <c r="B12" s="60"/>
      <c r="C12" s="69"/>
      <c r="D12" s="62"/>
      <c r="E12" s="62">
        <f t="shared" si="0"/>
        <v>0</v>
      </c>
      <c r="F12" s="66"/>
      <c r="G12" s="63">
        <f t="shared" si="1"/>
        <v>0</v>
      </c>
      <c r="H12" s="63">
        <f t="shared" si="2"/>
        <v>0</v>
      </c>
    </row>
    <row r="13" spans="1:8" ht="12.75">
      <c r="A13" s="236"/>
      <c r="B13" s="60"/>
      <c r="C13" s="69"/>
      <c r="D13" s="62"/>
      <c r="E13" s="62">
        <f t="shared" si="0"/>
        <v>0</v>
      </c>
      <c r="F13" s="66"/>
      <c r="G13" s="63">
        <f t="shared" si="1"/>
        <v>0</v>
      </c>
      <c r="H13" s="63">
        <f t="shared" si="2"/>
        <v>0</v>
      </c>
    </row>
    <row r="14" spans="1:8" ht="12.75">
      <c r="A14" s="236"/>
      <c r="B14" s="60"/>
      <c r="C14" s="69"/>
      <c r="D14" s="62"/>
      <c r="E14" s="62">
        <f t="shared" si="0"/>
        <v>0</v>
      </c>
      <c r="F14" s="63"/>
      <c r="G14" s="63">
        <f t="shared" si="1"/>
        <v>0</v>
      </c>
      <c r="H14" s="63">
        <f t="shared" si="2"/>
        <v>0</v>
      </c>
    </row>
    <row r="15" spans="1:8" ht="12.75">
      <c r="A15" s="236"/>
      <c r="B15" s="60"/>
      <c r="C15" s="69"/>
      <c r="D15" s="62"/>
      <c r="E15" s="62">
        <f t="shared" si="0"/>
        <v>0</v>
      </c>
      <c r="F15" s="66"/>
      <c r="G15" s="63">
        <f t="shared" si="1"/>
        <v>0</v>
      </c>
      <c r="H15" s="63">
        <f t="shared" si="2"/>
        <v>0</v>
      </c>
    </row>
    <row r="16" spans="1:8" ht="12.75">
      <c r="A16" s="236"/>
      <c r="B16" s="60"/>
      <c r="C16" s="69"/>
      <c r="D16" s="62"/>
      <c r="E16" s="62">
        <f t="shared" si="0"/>
        <v>0</v>
      </c>
      <c r="F16" s="66"/>
      <c r="G16" s="63">
        <f t="shared" si="1"/>
        <v>0</v>
      </c>
      <c r="H16" s="63">
        <f t="shared" si="2"/>
        <v>0</v>
      </c>
    </row>
    <row r="17" spans="1:8" ht="12.75">
      <c r="A17" s="236"/>
      <c r="B17" s="60"/>
      <c r="C17" s="69"/>
      <c r="D17" s="62"/>
      <c r="E17" s="62">
        <f t="shared" si="0"/>
        <v>0</v>
      </c>
      <c r="F17" s="66"/>
      <c r="G17" s="63">
        <f t="shared" si="1"/>
        <v>0</v>
      </c>
      <c r="H17" s="63">
        <f t="shared" si="2"/>
        <v>0</v>
      </c>
    </row>
    <row r="18" spans="1:8" ht="12.75">
      <c r="A18" s="236"/>
      <c r="B18" s="60"/>
      <c r="C18" s="69"/>
      <c r="D18" s="62"/>
      <c r="E18" s="62">
        <f t="shared" si="0"/>
        <v>0</v>
      </c>
      <c r="F18" s="66"/>
      <c r="G18" s="63">
        <f t="shared" si="1"/>
        <v>0</v>
      </c>
      <c r="H18" s="63">
        <f t="shared" si="2"/>
        <v>0</v>
      </c>
    </row>
    <row r="19" spans="1:8" ht="12.75">
      <c r="A19" s="236"/>
      <c r="B19" s="60"/>
      <c r="C19" s="69"/>
      <c r="D19" s="62"/>
      <c r="E19" s="62">
        <f t="shared" si="0"/>
        <v>0</v>
      </c>
      <c r="F19" s="63"/>
      <c r="G19" s="63">
        <f t="shared" si="1"/>
        <v>0</v>
      </c>
      <c r="H19" s="63">
        <f t="shared" si="2"/>
        <v>0</v>
      </c>
    </row>
    <row r="20" spans="1:8" ht="12.75">
      <c r="A20" s="236"/>
      <c r="B20" s="60"/>
      <c r="C20" s="69"/>
      <c r="D20" s="62"/>
      <c r="E20" s="62">
        <f t="shared" si="0"/>
        <v>0</v>
      </c>
      <c r="F20" s="63"/>
      <c r="G20" s="63">
        <f t="shared" si="1"/>
        <v>0</v>
      </c>
      <c r="H20" s="63">
        <f t="shared" si="2"/>
        <v>0</v>
      </c>
    </row>
    <row r="21" spans="1:8" ht="12.75">
      <c r="A21" s="236"/>
      <c r="B21" s="60"/>
      <c r="C21" s="90"/>
      <c r="D21" s="62"/>
      <c r="E21" s="62">
        <f t="shared" si="0"/>
        <v>0</v>
      </c>
      <c r="F21" s="63"/>
      <c r="G21" s="63">
        <f t="shared" si="1"/>
        <v>0</v>
      </c>
      <c r="H21" s="63">
        <f t="shared" si="2"/>
        <v>0</v>
      </c>
    </row>
    <row r="22" spans="1:8" ht="12.75">
      <c r="A22" s="236"/>
      <c r="B22" s="69"/>
      <c r="C22" s="70"/>
      <c r="D22" s="63"/>
      <c r="E22" s="63"/>
      <c r="F22" s="63"/>
      <c r="G22" s="63"/>
      <c r="H22" s="63"/>
    </row>
    <row r="23" spans="1:9" ht="13.5" thickBot="1">
      <c r="A23" s="236"/>
      <c r="B23" s="71"/>
      <c r="C23" s="72" t="s">
        <v>25</v>
      </c>
      <c r="D23" s="238">
        <f>SUM(D9:D22)</f>
        <v>0</v>
      </c>
      <c r="E23" s="73"/>
      <c r="F23" s="238">
        <f>SUM(F9:F22)</f>
        <v>0</v>
      </c>
      <c r="G23" s="73"/>
      <c r="H23" s="238">
        <f>D23-F23</f>
        <v>0</v>
      </c>
      <c r="I23" s="230"/>
    </row>
    <row r="24" spans="1:8" ht="13.5" thickTop="1">
      <c r="A24" s="68"/>
      <c r="B24" s="69"/>
      <c r="C24" s="70"/>
      <c r="D24" s="63"/>
      <c r="E24" s="63"/>
      <c r="F24" s="63"/>
      <c r="G24" s="63"/>
      <c r="H24" s="63"/>
    </row>
    <row r="25" spans="2:9" ht="12.75">
      <c r="B25" s="239"/>
      <c r="C25" s="240"/>
      <c r="D25" s="241"/>
      <c r="E25" s="241"/>
      <c r="F25" s="241"/>
      <c r="G25" s="241"/>
      <c r="H25" s="241"/>
      <c r="I25" s="242"/>
    </row>
    <row r="26" spans="2:9" ht="12.75">
      <c r="B26" s="248"/>
      <c r="C26" s="249"/>
      <c r="D26" s="250"/>
      <c r="E26" s="251"/>
      <c r="F26" s="251"/>
      <c r="G26" s="251"/>
      <c r="H26" s="251"/>
      <c r="I26" s="63"/>
    </row>
    <row r="27" spans="2:9" ht="12.75">
      <c r="B27" s="248"/>
      <c r="C27" s="249"/>
      <c r="D27" s="250"/>
      <c r="E27" s="251"/>
      <c r="F27" s="251"/>
      <c r="G27" s="251"/>
      <c r="H27" s="251"/>
      <c r="I27" s="63"/>
    </row>
    <row r="28" spans="2:9" ht="12.75">
      <c r="B28" s="243"/>
      <c r="C28" s="249"/>
      <c r="D28" s="252"/>
      <c r="E28" s="68"/>
      <c r="F28" s="252"/>
      <c r="G28" s="253"/>
      <c r="H28" s="252"/>
      <c r="I28" s="242"/>
    </row>
    <row r="29" spans="2:9" ht="12.75">
      <c r="B29" s="243"/>
      <c r="C29" s="240"/>
      <c r="D29" s="244"/>
      <c r="E29" s="241"/>
      <c r="F29" s="241"/>
      <c r="G29" s="241"/>
      <c r="H29" s="244"/>
      <c r="I29" s="242"/>
    </row>
    <row r="30" spans="2:9" ht="12.75">
      <c r="B30" s="243"/>
      <c r="C30" s="240"/>
      <c r="D30" s="244"/>
      <c r="E30" s="241"/>
      <c r="F30" s="241"/>
      <c r="G30" s="241"/>
      <c r="H30" s="244"/>
      <c r="I30" s="242"/>
    </row>
    <row r="31" spans="2:9" ht="12.75">
      <c r="B31" s="243"/>
      <c r="C31" s="240"/>
      <c r="D31" s="244"/>
      <c r="E31" s="241"/>
      <c r="F31" s="241"/>
      <c r="G31" s="241"/>
      <c r="H31" s="244"/>
      <c r="I31" s="242"/>
    </row>
    <row r="32" spans="2:9" ht="12.75">
      <c r="B32" s="243"/>
      <c r="C32" s="240"/>
      <c r="D32" s="244"/>
      <c r="E32" s="231"/>
      <c r="F32" s="245"/>
      <c r="G32" s="245"/>
      <c r="H32" s="244"/>
      <c r="I32" s="242"/>
    </row>
    <row r="33" spans="2:9" ht="12.75">
      <c r="B33" s="239"/>
      <c r="C33" s="240"/>
      <c r="D33" s="246"/>
      <c r="E33" s="231"/>
      <c r="F33" s="246"/>
      <c r="G33" s="245"/>
      <c r="H33" s="246"/>
      <c r="I33" s="242"/>
    </row>
    <row r="34" spans="1:5" ht="12.75">
      <c r="A34" s="209"/>
      <c r="E34" s="234"/>
    </row>
    <row r="35" spans="1:5" ht="12.75">
      <c r="A35" s="232"/>
      <c r="E35" s="234"/>
    </row>
    <row r="36" spans="1:5" ht="12.75">
      <c r="A36" s="232"/>
      <c r="E36" s="234"/>
    </row>
    <row r="37" spans="1:5" ht="12.75">
      <c r="A37" s="232"/>
      <c r="E37" s="234"/>
    </row>
    <row r="38" spans="1:5" ht="12.75">
      <c r="A38" s="232"/>
      <c r="E38" s="234"/>
    </row>
    <row r="39" spans="1:5" ht="12.75">
      <c r="A39" s="232"/>
      <c r="E39" s="234"/>
    </row>
    <row r="40" spans="1:5" ht="12.75">
      <c r="A40" s="232"/>
      <c r="E40" s="234"/>
    </row>
    <row r="41" spans="1:5" ht="12.75">
      <c r="A41" s="232"/>
      <c r="E41" s="234"/>
    </row>
    <row r="42" ht="12.75">
      <c r="E42" s="234"/>
    </row>
    <row r="43" ht="12.75">
      <c r="E43" s="234"/>
    </row>
    <row r="44" ht="12.75">
      <c r="E44" s="234"/>
    </row>
    <row r="45" ht="12.75">
      <c r="E45" s="234"/>
    </row>
    <row r="46" ht="12.75">
      <c r="E46" s="234"/>
    </row>
    <row r="47" ht="12.75">
      <c r="E47" s="234"/>
    </row>
    <row r="48" ht="12.75">
      <c r="E48" s="234"/>
    </row>
    <row r="49" ht="12.75">
      <c r="E49" s="234"/>
    </row>
    <row r="50" ht="12.75">
      <c r="E50" s="234"/>
    </row>
    <row r="51" ht="12.75">
      <c r="E51" s="234"/>
    </row>
    <row r="52" ht="12.75">
      <c r="E52" s="234"/>
    </row>
    <row r="53" ht="12.75">
      <c r="E53" s="234"/>
    </row>
    <row r="54" ht="12.75">
      <c r="E54" s="234"/>
    </row>
    <row r="55" ht="12.75">
      <c r="E55" s="234"/>
    </row>
    <row r="56" ht="12.75">
      <c r="E56" s="234"/>
    </row>
    <row r="57" ht="12.75">
      <c r="E57" s="234"/>
    </row>
    <row r="58" ht="12.75">
      <c r="E58" s="234"/>
    </row>
    <row r="59" ht="12.75">
      <c r="E59" s="234"/>
    </row>
    <row r="60" ht="12.75">
      <c r="E60" s="234"/>
    </row>
    <row r="61" ht="12.75">
      <c r="E61" s="234"/>
    </row>
    <row r="62" ht="12.75">
      <c r="E62" s="234"/>
    </row>
    <row r="63" ht="12.75">
      <c r="E63" s="234"/>
    </row>
    <row r="64" ht="12.75">
      <c r="E64" s="234"/>
    </row>
    <row r="65" ht="12.75">
      <c r="E65" s="234"/>
    </row>
    <row r="66" ht="12.75">
      <c r="E66" s="234"/>
    </row>
    <row r="67" ht="12.75">
      <c r="E67" s="234"/>
    </row>
    <row r="68" ht="12.75">
      <c r="E68" s="234"/>
    </row>
    <row r="69" ht="12.75">
      <c r="E69" s="234"/>
    </row>
    <row r="70" ht="12.75">
      <c r="E70" s="234"/>
    </row>
    <row r="71" ht="12.75">
      <c r="E71" s="234"/>
    </row>
    <row r="72" ht="12.75">
      <c r="E72" s="234"/>
    </row>
    <row r="73" ht="12.75">
      <c r="E73" s="234"/>
    </row>
    <row r="74" ht="12.75">
      <c r="E74" s="234"/>
    </row>
    <row r="75" ht="12.75">
      <c r="E75" s="234"/>
    </row>
    <row r="76" ht="12.75">
      <c r="E76" s="234"/>
    </row>
    <row r="77" ht="12.75">
      <c r="E77" s="234"/>
    </row>
    <row r="78" ht="12.75">
      <c r="E78" s="234"/>
    </row>
    <row r="79" ht="12.75">
      <c r="E79" s="234"/>
    </row>
    <row r="80" ht="12.75">
      <c r="E80" s="234"/>
    </row>
    <row r="81" ht="12.75">
      <c r="E81" s="234"/>
    </row>
    <row r="82" ht="12.75">
      <c r="E82" s="234"/>
    </row>
    <row r="83" ht="12.75">
      <c r="E83" s="234"/>
    </row>
    <row r="84" ht="12.75">
      <c r="E84" s="234"/>
    </row>
    <row r="85" ht="12.75">
      <c r="E85" s="234"/>
    </row>
    <row r="86" ht="12.75">
      <c r="E86" s="234"/>
    </row>
    <row r="87" ht="12.75">
      <c r="E87" s="234"/>
    </row>
    <row r="88" ht="12.75">
      <c r="E88" s="234"/>
    </row>
    <row r="89" ht="12.75">
      <c r="E89" s="234"/>
    </row>
    <row r="90" ht="12.75">
      <c r="E90" s="234"/>
    </row>
    <row r="91" ht="12.75">
      <c r="E91" s="234"/>
    </row>
    <row r="92" ht="12.75">
      <c r="E92" s="234"/>
    </row>
    <row r="93" ht="12.75">
      <c r="E93" s="234"/>
    </row>
    <row r="94" ht="12.75">
      <c r="E94" s="234"/>
    </row>
    <row r="95" ht="12.75">
      <c r="E95" s="234"/>
    </row>
    <row r="96" ht="12.75">
      <c r="E96" s="234"/>
    </row>
    <row r="97" ht="12.75">
      <c r="E97" s="234"/>
    </row>
    <row r="98" ht="12.75">
      <c r="E98" s="234"/>
    </row>
    <row r="99" ht="12.75">
      <c r="E99" s="234"/>
    </row>
    <row r="100" ht="12.75">
      <c r="E100" s="234"/>
    </row>
    <row r="101" ht="12.75">
      <c r="E101" s="234"/>
    </row>
    <row r="102" ht="12.75">
      <c r="E102" s="234"/>
    </row>
    <row r="103" ht="12.75">
      <c r="E103" s="234"/>
    </row>
    <row r="104" ht="12.75">
      <c r="E104" s="234"/>
    </row>
    <row r="105" ht="12.75">
      <c r="E105" s="234"/>
    </row>
    <row r="106" ht="12.75">
      <c r="E106" s="234"/>
    </row>
    <row r="107" ht="12.75">
      <c r="E107" s="234"/>
    </row>
    <row r="108" ht="12.75">
      <c r="E108" s="234"/>
    </row>
    <row r="109" ht="12.75">
      <c r="E109" s="234"/>
    </row>
    <row r="110" ht="12.75">
      <c r="E110" s="234"/>
    </row>
    <row r="111" ht="12.75">
      <c r="E111" s="234"/>
    </row>
    <row r="112" ht="12.75">
      <c r="E112" s="234"/>
    </row>
    <row r="113" ht="12.75">
      <c r="E113" s="234"/>
    </row>
    <row r="114" ht="12.75">
      <c r="E114" s="234"/>
    </row>
    <row r="115" ht="12.75">
      <c r="E115" s="234"/>
    </row>
    <row r="116" ht="12.75">
      <c r="E116" s="234"/>
    </row>
    <row r="117" ht="12.75">
      <c r="E117" s="234"/>
    </row>
    <row r="118" ht="12.75">
      <c r="E118" s="234"/>
    </row>
    <row r="119" ht="12.75">
      <c r="E119" s="234"/>
    </row>
    <row r="120" ht="12.75">
      <c r="E120" s="234"/>
    </row>
    <row r="121" ht="12.75">
      <c r="E121" s="234"/>
    </row>
    <row r="122" ht="12.75">
      <c r="E122" s="234"/>
    </row>
    <row r="123" ht="12.75">
      <c r="E123" s="234"/>
    </row>
    <row r="124" ht="12.75">
      <c r="E124" s="234"/>
    </row>
    <row r="125" ht="12.75">
      <c r="E125" s="234"/>
    </row>
    <row r="126" ht="12.75">
      <c r="E126" s="234"/>
    </row>
    <row r="127" ht="12.75">
      <c r="E127" s="234"/>
    </row>
    <row r="128" ht="12.75">
      <c r="E128" s="234"/>
    </row>
    <row r="129" ht="12.75">
      <c r="E129" s="234"/>
    </row>
    <row r="130" ht="12.75">
      <c r="E130" s="234"/>
    </row>
    <row r="131" ht="12.75">
      <c r="E131" s="234"/>
    </row>
    <row r="132" ht="12.75">
      <c r="E132" s="234"/>
    </row>
    <row r="133" ht="12.75">
      <c r="E133" s="234"/>
    </row>
    <row r="134" ht="12.75">
      <c r="E134" s="234"/>
    </row>
    <row r="135" ht="12.75">
      <c r="E135" s="234"/>
    </row>
    <row r="136" ht="12.75">
      <c r="E136" s="234"/>
    </row>
    <row r="137" ht="12.75">
      <c r="E137" s="234"/>
    </row>
    <row r="138" ht="12.75">
      <c r="E138" s="234"/>
    </row>
    <row r="139" ht="12.75">
      <c r="E139" s="234"/>
    </row>
    <row r="140" ht="12.75">
      <c r="E140" s="234"/>
    </row>
    <row r="141" ht="12.75">
      <c r="E141" s="234"/>
    </row>
    <row r="142" ht="12.75">
      <c r="E142" s="234"/>
    </row>
    <row r="143" ht="12.75">
      <c r="E143" s="234"/>
    </row>
    <row r="144" ht="12.75">
      <c r="E144" s="234"/>
    </row>
    <row r="145" ht="12.75">
      <c r="E145" s="234"/>
    </row>
    <row r="146" ht="12.75">
      <c r="E146" s="234"/>
    </row>
    <row r="147" ht="12.75">
      <c r="E147" s="234"/>
    </row>
    <row r="148" ht="12.75">
      <c r="E148" s="234"/>
    </row>
    <row r="149" ht="12.75">
      <c r="E149" s="234"/>
    </row>
    <row r="150" ht="12.75">
      <c r="E150" s="234"/>
    </row>
    <row r="151" ht="12.75">
      <c r="E151" s="234"/>
    </row>
    <row r="152" ht="12.75">
      <c r="E152" s="234"/>
    </row>
    <row r="153" ht="12.75">
      <c r="E153" s="234"/>
    </row>
    <row r="154" ht="12.75">
      <c r="E154" s="234"/>
    </row>
    <row r="155" ht="12.75">
      <c r="E155" s="234"/>
    </row>
    <row r="156" ht="12.75">
      <c r="E156" s="234"/>
    </row>
    <row r="157" ht="12.75">
      <c r="E157" s="234"/>
    </row>
    <row r="158" ht="12.75">
      <c r="E158" s="234"/>
    </row>
    <row r="159" ht="12.75">
      <c r="E159" s="234"/>
    </row>
    <row r="160" ht="12.75">
      <c r="E160" s="234"/>
    </row>
    <row r="161" ht="12.75">
      <c r="E161" s="234"/>
    </row>
    <row r="162" ht="12.75">
      <c r="E162" s="234"/>
    </row>
    <row r="163" ht="12.75">
      <c r="E163" s="234"/>
    </row>
    <row r="164" ht="12.75">
      <c r="E164" s="234"/>
    </row>
    <row r="165" ht="12.75">
      <c r="E165" s="234"/>
    </row>
    <row r="166" ht="12.75">
      <c r="E166" s="234"/>
    </row>
    <row r="167" ht="12.75">
      <c r="E167" s="234"/>
    </row>
    <row r="168" ht="12.75">
      <c r="E168" s="234"/>
    </row>
    <row r="169" ht="12.75">
      <c r="E169" s="234"/>
    </row>
    <row r="170" ht="12.75">
      <c r="E170" s="234"/>
    </row>
    <row r="171" ht="12.75">
      <c r="E171" s="234"/>
    </row>
    <row r="172" ht="12.75">
      <c r="E172" s="234"/>
    </row>
    <row r="173" ht="12.75">
      <c r="E173" s="234"/>
    </row>
    <row r="174" ht="12.75">
      <c r="E174" s="234"/>
    </row>
    <row r="175" ht="12.75">
      <c r="E175" s="234"/>
    </row>
    <row r="176" ht="12.75">
      <c r="E176" s="234"/>
    </row>
    <row r="177" ht="12.75">
      <c r="E177" s="234"/>
    </row>
    <row r="178" ht="12.75">
      <c r="E178" s="234"/>
    </row>
    <row r="179" ht="12.75">
      <c r="E179" s="234"/>
    </row>
    <row r="180" ht="12.75">
      <c r="E180" s="234"/>
    </row>
    <row r="181" ht="12.75">
      <c r="E181" s="234"/>
    </row>
    <row r="182" ht="12.75">
      <c r="E182" s="234"/>
    </row>
    <row r="183" ht="12.75">
      <c r="E183" s="234"/>
    </row>
    <row r="184" ht="12.75">
      <c r="E184" s="234"/>
    </row>
    <row r="185" ht="12.75">
      <c r="E185" s="234"/>
    </row>
    <row r="186" ht="12.75">
      <c r="E186" s="234"/>
    </row>
    <row r="187" ht="12.75">
      <c r="E187" s="234"/>
    </row>
    <row r="188" ht="12.75">
      <c r="E188" s="234"/>
    </row>
    <row r="189" ht="12.75">
      <c r="E189" s="234"/>
    </row>
    <row r="190" ht="12.75">
      <c r="E190" s="234"/>
    </row>
    <row r="191" ht="12.75">
      <c r="E191" s="234"/>
    </row>
    <row r="192" ht="12.75">
      <c r="E192" s="234"/>
    </row>
    <row r="193" ht="12.75">
      <c r="E193" s="234"/>
    </row>
    <row r="194" ht="12.75">
      <c r="E194" s="234"/>
    </row>
    <row r="195" ht="12.75">
      <c r="E195" s="234"/>
    </row>
    <row r="196" ht="12.75">
      <c r="E196" s="234"/>
    </row>
    <row r="197" ht="12.75">
      <c r="E197" s="234"/>
    </row>
    <row r="198" ht="12.75">
      <c r="E198" s="234"/>
    </row>
    <row r="199" ht="12.75">
      <c r="E199" s="234"/>
    </row>
    <row r="200" ht="12.75">
      <c r="E200" s="234"/>
    </row>
    <row r="201" ht="12.75">
      <c r="E201" s="234"/>
    </row>
    <row r="202" ht="12.75">
      <c r="E202" s="234"/>
    </row>
    <row r="203" ht="12.75">
      <c r="E203" s="234"/>
    </row>
    <row r="204" ht="12.75">
      <c r="E204" s="234"/>
    </row>
    <row r="205" ht="12.75">
      <c r="E205" s="234"/>
    </row>
    <row r="206" ht="12.75">
      <c r="E206" s="234"/>
    </row>
    <row r="207" ht="12.75">
      <c r="E207" s="234"/>
    </row>
    <row r="208" ht="12.75">
      <c r="E208" s="234"/>
    </row>
    <row r="209" ht="12.75">
      <c r="E209" s="234"/>
    </row>
    <row r="210" ht="12.75">
      <c r="E210" s="234"/>
    </row>
    <row r="211" ht="12.75">
      <c r="E211" s="234"/>
    </row>
    <row r="212" ht="12.75">
      <c r="E212" s="234"/>
    </row>
    <row r="213" ht="12.75">
      <c r="E213" s="234"/>
    </row>
    <row r="214" ht="12.75">
      <c r="E214" s="234"/>
    </row>
    <row r="215" ht="12.75">
      <c r="E215" s="234"/>
    </row>
    <row r="216" ht="12.75">
      <c r="E216" s="234"/>
    </row>
    <row r="217" ht="12.75">
      <c r="E217" s="234"/>
    </row>
    <row r="218" ht="12.75">
      <c r="E218" s="234"/>
    </row>
    <row r="219" ht="12.75">
      <c r="E219" s="234"/>
    </row>
    <row r="220" ht="12.75">
      <c r="E220" s="234"/>
    </row>
    <row r="221" ht="12.75">
      <c r="E221" s="234"/>
    </row>
    <row r="222" ht="12.75">
      <c r="E222" s="234"/>
    </row>
    <row r="223" ht="12.75">
      <c r="E223" s="234"/>
    </row>
    <row r="224" ht="12.75">
      <c r="E224" s="234"/>
    </row>
    <row r="225" ht="12.75">
      <c r="E225" s="234"/>
    </row>
    <row r="226" ht="12.75">
      <c r="E226" s="234"/>
    </row>
    <row r="227" ht="12.75">
      <c r="E227" s="234"/>
    </row>
    <row r="228" ht="12.75">
      <c r="E228" s="234"/>
    </row>
    <row r="229" ht="12.75">
      <c r="E229" s="234"/>
    </row>
    <row r="230" ht="12.75">
      <c r="E230" s="234"/>
    </row>
    <row r="231" ht="12.75">
      <c r="E231" s="234"/>
    </row>
    <row r="232" ht="12.75">
      <c r="E232" s="234"/>
    </row>
    <row r="233" ht="12.75">
      <c r="E233" s="234"/>
    </row>
    <row r="234" ht="12.75">
      <c r="E234" s="234"/>
    </row>
    <row r="235" ht="12.75">
      <c r="E235" s="234"/>
    </row>
    <row r="236" ht="12.75">
      <c r="E236" s="234"/>
    </row>
    <row r="237" ht="12.75">
      <c r="E237" s="234"/>
    </row>
    <row r="238" ht="12.75">
      <c r="E238" s="234"/>
    </row>
    <row r="239" ht="12.75">
      <c r="E239" s="234"/>
    </row>
    <row r="240" ht="12.75">
      <c r="E240" s="234"/>
    </row>
    <row r="241" ht="12.75">
      <c r="E241" s="234"/>
    </row>
    <row r="242" ht="12.75">
      <c r="E242" s="234"/>
    </row>
    <row r="243" ht="12.75">
      <c r="E243" s="234"/>
    </row>
    <row r="244" ht="12.75">
      <c r="E244" s="234"/>
    </row>
    <row r="245" ht="12.75">
      <c r="E245" s="234"/>
    </row>
    <row r="246" ht="12.75">
      <c r="E246" s="234"/>
    </row>
    <row r="247" ht="12.75">
      <c r="E247" s="234"/>
    </row>
    <row r="248" ht="12.75">
      <c r="E248" s="234"/>
    </row>
    <row r="249" ht="12.75">
      <c r="E249" s="234"/>
    </row>
    <row r="250" ht="12.75">
      <c r="E250" s="234"/>
    </row>
    <row r="251" ht="12.75">
      <c r="E251" s="234"/>
    </row>
    <row r="252" ht="12.75">
      <c r="E252" s="234"/>
    </row>
    <row r="253" ht="12.75">
      <c r="E253" s="234"/>
    </row>
    <row r="254" ht="12.75">
      <c r="E254" s="234"/>
    </row>
    <row r="255" ht="12.75">
      <c r="E255" s="234"/>
    </row>
    <row r="256" ht="12.75">
      <c r="E256" s="234"/>
    </row>
    <row r="257" ht="12.75">
      <c r="E257" s="234"/>
    </row>
    <row r="258" ht="12.75">
      <c r="E258" s="234"/>
    </row>
    <row r="259" ht="12.75">
      <c r="E259" s="234"/>
    </row>
    <row r="260" ht="12.75">
      <c r="E260" s="234"/>
    </row>
    <row r="261" ht="12.75">
      <c r="E261" s="234"/>
    </row>
    <row r="262" ht="12.75">
      <c r="E262" s="234"/>
    </row>
    <row r="263" ht="12.75">
      <c r="E263" s="234"/>
    </row>
    <row r="264" ht="12.75">
      <c r="E264" s="234"/>
    </row>
    <row r="265" ht="12.75">
      <c r="E265" s="234"/>
    </row>
    <row r="266" ht="12.75">
      <c r="E266" s="234"/>
    </row>
    <row r="267" ht="12.75">
      <c r="E267" s="234"/>
    </row>
    <row r="268" ht="12.75">
      <c r="E268" s="234"/>
    </row>
    <row r="269" ht="12.75">
      <c r="E269" s="234"/>
    </row>
    <row r="270" ht="12.75">
      <c r="E270" s="234"/>
    </row>
    <row r="271" ht="12.75">
      <c r="E271" s="234"/>
    </row>
    <row r="272" ht="12.75">
      <c r="E272" s="234"/>
    </row>
    <row r="273" ht="12.75">
      <c r="E273" s="234"/>
    </row>
    <row r="274" ht="12.75">
      <c r="E274" s="234"/>
    </row>
    <row r="275" ht="12.75">
      <c r="E275" s="234"/>
    </row>
    <row r="276" ht="12.75">
      <c r="E276" s="234"/>
    </row>
    <row r="277" ht="12.75">
      <c r="E277" s="234"/>
    </row>
    <row r="278" ht="12.75">
      <c r="E278" s="234"/>
    </row>
    <row r="279" ht="12.75">
      <c r="E279" s="234"/>
    </row>
    <row r="280" ht="12.75">
      <c r="E280" s="234"/>
    </row>
    <row r="281" ht="12.75">
      <c r="E281" s="234"/>
    </row>
    <row r="282" ht="12.75">
      <c r="E282" s="234"/>
    </row>
    <row r="283" ht="12.75">
      <c r="E283" s="234"/>
    </row>
    <row r="284" ht="12.75">
      <c r="E284" s="234"/>
    </row>
    <row r="285" ht="12.75">
      <c r="E285" s="234"/>
    </row>
    <row r="286" ht="12.75">
      <c r="E286" s="234"/>
    </row>
    <row r="287" ht="12.75">
      <c r="E287" s="234"/>
    </row>
    <row r="288" ht="12.75">
      <c r="E288" s="234"/>
    </row>
    <row r="289" ht="12.75">
      <c r="E289" s="234"/>
    </row>
    <row r="290" ht="12.75">
      <c r="E290" s="234"/>
    </row>
    <row r="291" ht="12.75">
      <c r="E291" s="234"/>
    </row>
    <row r="292" ht="12.75">
      <c r="E292" s="234"/>
    </row>
    <row r="293" ht="12.75">
      <c r="E293" s="234"/>
    </row>
    <row r="294" ht="12.75">
      <c r="E294" s="234"/>
    </row>
    <row r="295" ht="12.75">
      <c r="E295" s="234"/>
    </row>
    <row r="296" ht="12.75">
      <c r="E296" s="234"/>
    </row>
    <row r="297" ht="12.75">
      <c r="E297" s="234"/>
    </row>
    <row r="298" ht="12.75">
      <c r="E298" s="234"/>
    </row>
    <row r="299" ht="12.75">
      <c r="E299" s="234"/>
    </row>
    <row r="300" ht="12.75">
      <c r="E300" s="234"/>
    </row>
    <row r="301" ht="12.75">
      <c r="E301" s="234"/>
    </row>
    <row r="302" ht="12.75">
      <c r="E302" s="234"/>
    </row>
    <row r="303" ht="12.75">
      <c r="E303" s="234"/>
    </row>
    <row r="304" ht="12.75">
      <c r="E304" s="234"/>
    </row>
    <row r="305" ht="12.75">
      <c r="E305" s="234"/>
    </row>
    <row r="306" ht="12.75">
      <c r="E306" s="234"/>
    </row>
    <row r="307" ht="12.75">
      <c r="E307" s="234"/>
    </row>
    <row r="308" ht="12.75">
      <c r="E308" s="234"/>
    </row>
    <row r="309" ht="12.75">
      <c r="E309" s="234"/>
    </row>
    <row r="310" ht="12.75">
      <c r="E310" s="234"/>
    </row>
    <row r="311" ht="12.75">
      <c r="E311" s="234"/>
    </row>
    <row r="312" ht="12.75">
      <c r="E312" s="234"/>
    </row>
    <row r="313" ht="12.75">
      <c r="E313" s="234"/>
    </row>
    <row r="314" ht="12.75">
      <c r="E314" s="234"/>
    </row>
    <row r="315" ht="12.75">
      <c r="E315" s="234"/>
    </row>
    <row r="316" ht="12.75">
      <c r="E316" s="234"/>
    </row>
    <row r="317" ht="12.75">
      <c r="E317" s="234"/>
    </row>
    <row r="318" ht="12.75">
      <c r="E318" s="234"/>
    </row>
    <row r="319" ht="12.75">
      <c r="E319" s="234"/>
    </row>
    <row r="320" ht="12.75">
      <c r="E320" s="234"/>
    </row>
    <row r="321" ht="12.75">
      <c r="E321" s="234"/>
    </row>
    <row r="322" ht="12.75">
      <c r="E322" s="234"/>
    </row>
    <row r="323" ht="12.75">
      <c r="E323" s="234"/>
    </row>
    <row r="324" ht="12.75">
      <c r="E324" s="234"/>
    </row>
    <row r="325" ht="12.75">
      <c r="E325" s="234"/>
    </row>
    <row r="326" ht="12.75">
      <c r="E326" s="234"/>
    </row>
    <row r="327" ht="12.75">
      <c r="E327" s="234"/>
    </row>
    <row r="328" ht="12.75">
      <c r="E328" s="234"/>
    </row>
    <row r="329" ht="12.75">
      <c r="E329" s="234"/>
    </row>
    <row r="330" ht="12.75">
      <c r="E330" s="234"/>
    </row>
    <row r="331" ht="12.75">
      <c r="E331" s="234"/>
    </row>
    <row r="332" ht="12.75">
      <c r="E332" s="234"/>
    </row>
    <row r="333" ht="12.75">
      <c r="E333" s="234"/>
    </row>
    <row r="334" ht="12.75">
      <c r="E334" s="234"/>
    </row>
    <row r="335" ht="12.75">
      <c r="E335" s="234"/>
    </row>
    <row r="336" ht="12.75">
      <c r="E336" s="234"/>
    </row>
    <row r="337" ht="12.75">
      <c r="E337" s="234"/>
    </row>
    <row r="338" ht="12.75">
      <c r="E338" s="234"/>
    </row>
    <row r="339" ht="12.75">
      <c r="E339" s="234"/>
    </row>
    <row r="340" ht="12.75">
      <c r="E340" s="234"/>
    </row>
    <row r="341" ht="12.75">
      <c r="E341" s="234"/>
    </row>
    <row r="342" ht="12.75">
      <c r="E342" s="234"/>
    </row>
    <row r="343" ht="12.75">
      <c r="E343" s="234"/>
    </row>
    <row r="344" ht="12.75">
      <c r="E344" s="234"/>
    </row>
    <row r="345" ht="12.75">
      <c r="E345" s="234"/>
    </row>
    <row r="346" ht="12.75">
      <c r="E346" s="234"/>
    </row>
    <row r="347" ht="12.75">
      <c r="E347" s="234"/>
    </row>
    <row r="348" ht="12.75">
      <c r="E348" s="234"/>
    </row>
    <row r="349" ht="12.75">
      <c r="E349" s="234"/>
    </row>
    <row r="350" ht="12.75">
      <c r="E350" s="234"/>
    </row>
    <row r="351" ht="12.75">
      <c r="E351" s="234"/>
    </row>
    <row r="352" ht="12.75">
      <c r="E352" s="234"/>
    </row>
    <row r="353" ht="12.75">
      <c r="E353" s="234"/>
    </row>
    <row r="354" ht="12.75">
      <c r="E354" s="234"/>
    </row>
    <row r="355" ht="12.75">
      <c r="E355" s="234"/>
    </row>
    <row r="356" ht="12.75">
      <c r="E356" s="234"/>
    </row>
    <row r="357" ht="12.75">
      <c r="E357" s="234"/>
    </row>
    <row r="358" ht="12.75">
      <c r="E358" s="234"/>
    </row>
    <row r="359" ht="12.75">
      <c r="E359" s="234"/>
    </row>
    <row r="360" ht="12.75">
      <c r="E360" s="234"/>
    </row>
    <row r="361" ht="12.75">
      <c r="E361" s="234"/>
    </row>
    <row r="362" ht="12.75">
      <c r="E362" s="234"/>
    </row>
    <row r="363" ht="12.75">
      <c r="E363" s="234"/>
    </row>
    <row r="364" ht="12.75">
      <c r="E364" s="234"/>
    </row>
    <row r="365" ht="12.75">
      <c r="E365" s="234"/>
    </row>
    <row r="366" ht="12.75">
      <c r="E366" s="234"/>
    </row>
    <row r="367" ht="12.75">
      <c r="E367" s="234"/>
    </row>
    <row r="368" ht="12.75">
      <c r="E368" s="234"/>
    </row>
    <row r="369" ht="12.75">
      <c r="E369" s="234"/>
    </row>
    <row r="370" ht="12.75">
      <c r="E370" s="234"/>
    </row>
    <row r="371" ht="12.75">
      <c r="E371" s="234"/>
    </row>
    <row r="372" ht="12.75">
      <c r="E372" s="234"/>
    </row>
    <row r="373" ht="12.75">
      <c r="E373" s="234"/>
    </row>
    <row r="374" ht="12.75">
      <c r="E374" s="234"/>
    </row>
    <row r="375" ht="12.75">
      <c r="E375" s="234"/>
    </row>
    <row r="376" ht="12.75">
      <c r="E376" s="234"/>
    </row>
    <row r="377" ht="12.75">
      <c r="E377" s="234"/>
    </row>
    <row r="378" ht="12.75">
      <c r="E378" s="234"/>
    </row>
    <row r="379" ht="12.75">
      <c r="E379" s="234"/>
    </row>
    <row r="380" ht="12.75">
      <c r="E380" s="234"/>
    </row>
    <row r="381" ht="12.75">
      <c r="E381" s="234"/>
    </row>
    <row r="382" ht="12.75">
      <c r="E382" s="234"/>
    </row>
    <row r="383" ht="12.75">
      <c r="E383" s="234"/>
    </row>
    <row r="384" ht="12.75">
      <c r="E384" s="234"/>
    </row>
    <row r="385" ht="12.75">
      <c r="E385" s="234"/>
    </row>
    <row r="386" ht="12.75">
      <c r="E386" s="234"/>
    </row>
    <row r="387" ht="12.75">
      <c r="E387" s="234"/>
    </row>
    <row r="388" ht="12.75">
      <c r="E388" s="234"/>
    </row>
    <row r="389" ht="12.75">
      <c r="E389" s="234"/>
    </row>
    <row r="390" ht="12.75">
      <c r="E390" s="234"/>
    </row>
    <row r="391" ht="12.75">
      <c r="E391" s="234"/>
    </row>
    <row r="392" ht="12.75">
      <c r="E392" s="234"/>
    </row>
    <row r="393" ht="12.75">
      <c r="E393" s="234"/>
    </row>
    <row r="394" ht="12.75">
      <c r="E394" s="234"/>
    </row>
    <row r="395" ht="12.75">
      <c r="E395" s="234"/>
    </row>
    <row r="396" ht="12.75">
      <c r="E396" s="234"/>
    </row>
    <row r="397" ht="12.75">
      <c r="E397" s="234"/>
    </row>
    <row r="398" ht="12.75">
      <c r="E398" s="234"/>
    </row>
    <row r="399" ht="12.75">
      <c r="E399" s="234"/>
    </row>
    <row r="400" ht="12.75">
      <c r="E400" s="234"/>
    </row>
    <row r="401" ht="12.75">
      <c r="E401" s="234"/>
    </row>
    <row r="402" ht="12.75">
      <c r="E402" s="234"/>
    </row>
    <row r="403" ht="12.75">
      <c r="E403" s="234"/>
    </row>
    <row r="404" ht="12.75">
      <c r="E404" s="234"/>
    </row>
    <row r="405" ht="12.75">
      <c r="E405" s="234"/>
    </row>
    <row r="406" ht="12.75">
      <c r="E406" s="234"/>
    </row>
    <row r="407" ht="12.75">
      <c r="E407" s="234"/>
    </row>
    <row r="408" ht="12.75">
      <c r="E408" s="234"/>
    </row>
    <row r="409" ht="12.75">
      <c r="E409" s="234"/>
    </row>
    <row r="410" ht="12.75">
      <c r="E410" s="234"/>
    </row>
    <row r="411" ht="12.75">
      <c r="E411" s="234"/>
    </row>
    <row r="412" ht="12.75">
      <c r="E412" s="234"/>
    </row>
    <row r="413" ht="12.75">
      <c r="E413" s="234"/>
    </row>
    <row r="414" ht="12.75">
      <c r="E414" s="234"/>
    </row>
    <row r="415" ht="12.75">
      <c r="E415" s="234"/>
    </row>
    <row r="416" ht="12.75">
      <c r="E416" s="234"/>
    </row>
    <row r="417" ht="12.75">
      <c r="E417" s="234"/>
    </row>
    <row r="418" ht="12.75">
      <c r="E418" s="234"/>
    </row>
    <row r="419" ht="12.75">
      <c r="E419" s="234"/>
    </row>
    <row r="420" ht="12.75">
      <c r="E420" s="234"/>
    </row>
    <row r="421" ht="12.75">
      <c r="E421" s="234"/>
    </row>
    <row r="422" ht="12.75">
      <c r="E422" s="234"/>
    </row>
    <row r="423" ht="12.75">
      <c r="E423" s="234"/>
    </row>
    <row r="424" ht="12.75">
      <c r="E424" s="234"/>
    </row>
    <row r="425" ht="12.75">
      <c r="E425" s="234"/>
    </row>
    <row r="426" ht="12.75">
      <c r="E426" s="234"/>
    </row>
    <row r="427" ht="12.75">
      <c r="E427" s="234"/>
    </row>
    <row r="428" ht="12.75">
      <c r="E428" s="234"/>
    </row>
    <row r="429" ht="12.75">
      <c r="E429" s="234"/>
    </row>
    <row r="430" ht="12.75">
      <c r="E430" s="234"/>
    </row>
    <row r="431" ht="12.75">
      <c r="E431" s="234"/>
    </row>
    <row r="432" ht="12.75">
      <c r="E432" s="234"/>
    </row>
    <row r="433" ht="12.75">
      <c r="E433" s="234"/>
    </row>
    <row r="434" ht="12.75">
      <c r="E434" s="234"/>
    </row>
    <row r="435" ht="12.75">
      <c r="E435" s="234"/>
    </row>
    <row r="436" ht="12.75">
      <c r="E436" s="234"/>
    </row>
    <row r="437" ht="12.75">
      <c r="E437" s="234"/>
    </row>
    <row r="438" ht="12.75">
      <c r="E438" s="234"/>
    </row>
    <row r="439" ht="12.75">
      <c r="E439" s="234"/>
    </row>
    <row r="440" ht="12.75">
      <c r="E440" s="234"/>
    </row>
    <row r="441" ht="12.75">
      <c r="E441" s="234"/>
    </row>
    <row r="442" ht="12.75">
      <c r="E442" s="234"/>
    </row>
    <row r="443" ht="12.75">
      <c r="E443" s="234"/>
    </row>
    <row r="444" ht="12.75">
      <c r="E444" s="234"/>
    </row>
    <row r="445" ht="12.75">
      <c r="E445" s="234"/>
    </row>
    <row r="446" ht="12.75">
      <c r="E446" s="234"/>
    </row>
    <row r="447" ht="12.75">
      <c r="E447" s="234"/>
    </row>
    <row r="448" ht="12.75">
      <c r="E448" s="234"/>
    </row>
    <row r="449" ht="12.75">
      <c r="E449" s="234"/>
    </row>
    <row r="450" ht="12.75">
      <c r="E450" s="234"/>
    </row>
    <row r="451" ht="12.75">
      <c r="E451" s="234"/>
    </row>
    <row r="452" ht="12.75">
      <c r="E452" s="234"/>
    </row>
    <row r="453" ht="12.75">
      <c r="E453" s="234"/>
    </row>
    <row r="454" ht="12.75">
      <c r="E454" s="234"/>
    </row>
    <row r="455" ht="12.75">
      <c r="E455" s="234"/>
    </row>
    <row r="456" ht="12.75">
      <c r="E456" s="234"/>
    </row>
    <row r="457" ht="12.75">
      <c r="E457" s="234"/>
    </row>
    <row r="458" ht="12.75">
      <c r="E458" s="234"/>
    </row>
    <row r="459" ht="12.75">
      <c r="E459" s="234"/>
    </row>
    <row r="460" ht="12.75">
      <c r="E460" s="234"/>
    </row>
    <row r="461" ht="12.75">
      <c r="E461" s="234"/>
    </row>
    <row r="462" ht="12.75">
      <c r="E462" s="234"/>
    </row>
    <row r="463" ht="12.75">
      <c r="E463" s="234"/>
    </row>
    <row r="464" ht="12.75">
      <c r="E464" s="234"/>
    </row>
    <row r="465" ht="12.75">
      <c r="E465" s="234"/>
    </row>
    <row r="466" ht="12.75">
      <c r="E466" s="234"/>
    </row>
    <row r="467" ht="12.75">
      <c r="E467" s="234"/>
    </row>
    <row r="468" ht="12.75">
      <c r="E468" s="234"/>
    </row>
    <row r="469" ht="12.75">
      <c r="E469" s="234"/>
    </row>
    <row r="470" ht="12.75">
      <c r="E470" s="234"/>
    </row>
    <row r="471" ht="12.75">
      <c r="E471" s="234"/>
    </row>
    <row r="472" ht="12.75">
      <c r="E472" s="234"/>
    </row>
    <row r="473" ht="12.75">
      <c r="E473" s="234"/>
    </row>
    <row r="474" ht="12.75">
      <c r="E474" s="234"/>
    </row>
    <row r="475" ht="12.75">
      <c r="E475" s="234"/>
    </row>
    <row r="476" ht="12.75">
      <c r="E476" s="234"/>
    </row>
    <row r="477" ht="12.75">
      <c r="E477" s="234"/>
    </row>
    <row r="478" ht="12.75">
      <c r="E478" s="234"/>
    </row>
    <row r="479" ht="12.75">
      <c r="E479" s="234"/>
    </row>
    <row r="480" ht="12.75">
      <c r="E480" s="234"/>
    </row>
    <row r="481" ht="12.75">
      <c r="E481" s="234"/>
    </row>
    <row r="482" ht="12.75">
      <c r="E482" s="234"/>
    </row>
    <row r="483" ht="12.75">
      <c r="E483" s="234"/>
    </row>
    <row r="484" ht="12.75">
      <c r="E484" s="234"/>
    </row>
    <row r="485" ht="12.75">
      <c r="E485" s="234"/>
    </row>
    <row r="486" ht="12.75">
      <c r="E486" s="234"/>
    </row>
    <row r="487" ht="12.75">
      <c r="E487" s="234"/>
    </row>
    <row r="488" ht="12.75">
      <c r="E488" s="234"/>
    </row>
    <row r="489" ht="12.75">
      <c r="E489" s="234"/>
    </row>
    <row r="490" ht="12.75">
      <c r="E490" s="234"/>
    </row>
    <row r="491" ht="12.75">
      <c r="E491" s="234"/>
    </row>
    <row r="492" ht="12.75">
      <c r="E492" s="234"/>
    </row>
    <row r="493" ht="12.75">
      <c r="E493" s="234"/>
    </row>
    <row r="494" ht="12.75">
      <c r="E494" s="234"/>
    </row>
    <row r="495" ht="12.75">
      <c r="E495" s="234"/>
    </row>
    <row r="496" ht="12.75">
      <c r="E496" s="234"/>
    </row>
    <row r="497" ht="12.75">
      <c r="E497" s="234"/>
    </row>
    <row r="498" ht="12.75">
      <c r="E498" s="234"/>
    </row>
    <row r="499" ht="12.75">
      <c r="E499" s="234"/>
    </row>
    <row r="500" ht="12.75">
      <c r="E500" s="234"/>
    </row>
    <row r="501" ht="12.75">
      <c r="E501" s="234"/>
    </row>
    <row r="502" ht="12.75">
      <c r="E502" s="234"/>
    </row>
    <row r="503" ht="12.75">
      <c r="E503" s="234"/>
    </row>
    <row r="504" ht="12.75">
      <c r="E504" s="234"/>
    </row>
    <row r="505" ht="12.75">
      <c r="E505" s="234"/>
    </row>
    <row r="506" ht="12.75">
      <c r="E506" s="234"/>
    </row>
    <row r="507" ht="12.75">
      <c r="E507" s="234"/>
    </row>
    <row r="508" ht="12.75">
      <c r="E508" s="234"/>
    </row>
    <row r="509" ht="12.75">
      <c r="E509" s="234"/>
    </row>
    <row r="510" ht="12.75">
      <c r="E510" s="234"/>
    </row>
    <row r="511" ht="12.75">
      <c r="E511" s="234"/>
    </row>
    <row r="512" ht="12.75">
      <c r="E512" s="234"/>
    </row>
    <row r="513" ht="12.75">
      <c r="E513" s="234"/>
    </row>
    <row r="514" ht="12.75">
      <c r="E514" s="234"/>
    </row>
    <row r="515" ht="12.75">
      <c r="E515" s="234"/>
    </row>
    <row r="516" ht="12.75">
      <c r="E516" s="234"/>
    </row>
    <row r="517" ht="12.75">
      <c r="E517" s="234"/>
    </row>
    <row r="518" ht="12.75">
      <c r="E518" s="234"/>
    </row>
    <row r="519" ht="12.75">
      <c r="E519" s="234"/>
    </row>
    <row r="520" ht="12.75">
      <c r="E520" s="234"/>
    </row>
    <row r="521" ht="12.75">
      <c r="E521" s="234"/>
    </row>
    <row r="522" ht="12.75">
      <c r="E522" s="234"/>
    </row>
    <row r="523" ht="12.75">
      <c r="E523" s="234"/>
    </row>
    <row r="524" ht="12.75">
      <c r="E524" s="234"/>
    </row>
    <row r="525" ht="12.75">
      <c r="E525" s="234"/>
    </row>
    <row r="526" ht="12.75">
      <c r="E526" s="234"/>
    </row>
    <row r="527" ht="12.75">
      <c r="E527" s="234"/>
    </row>
    <row r="528" ht="12.75">
      <c r="E528" s="234"/>
    </row>
    <row r="529" ht="12.75">
      <c r="E529" s="234"/>
    </row>
    <row r="530" ht="12.75">
      <c r="E530" s="234"/>
    </row>
    <row r="531" ht="12.75">
      <c r="E531" s="234"/>
    </row>
    <row r="532" ht="12.75">
      <c r="E532" s="234"/>
    </row>
    <row r="533" ht="12.75">
      <c r="E533" s="234"/>
    </row>
    <row r="534" ht="12.75">
      <c r="E534" s="234"/>
    </row>
    <row r="535" ht="12.75">
      <c r="E535" s="234"/>
    </row>
    <row r="536" ht="12.75">
      <c r="E536" s="234"/>
    </row>
    <row r="537" ht="12.75">
      <c r="E537" s="234"/>
    </row>
    <row r="538" ht="12.75">
      <c r="E538" s="234"/>
    </row>
    <row r="539" ht="12.75">
      <c r="E539" s="234"/>
    </row>
    <row r="540" ht="12.75">
      <c r="E540" s="234"/>
    </row>
    <row r="541" ht="12.75">
      <c r="E541" s="234"/>
    </row>
    <row r="542" ht="12.75">
      <c r="E542" s="234"/>
    </row>
    <row r="543" ht="12.75">
      <c r="E543" s="234"/>
    </row>
    <row r="544" ht="12.75">
      <c r="E544" s="234"/>
    </row>
    <row r="545" ht="12.75">
      <c r="E545" s="234"/>
    </row>
    <row r="546" ht="12.75">
      <c r="E546" s="234"/>
    </row>
    <row r="547" ht="12.75">
      <c r="E547" s="234"/>
    </row>
    <row r="548" ht="12.75">
      <c r="E548" s="234"/>
    </row>
    <row r="549" ht="12.75">
      <c r="E549" s="234"/>
    </row>
    <row r="550" ht="12.75">
      <c r="E550" s="234"/>
    </row>
    <row r="551" ht="12.75">
      <c r="E551" s="234"/>
    </row>
    <row r="552" ht="12.75">
      <c r="E552" s="234"/>
    </row>
    <row r="553" ht="12.75">
      <c r="E553" s="234"/>
    </row>
    <row r="554" ht="12.75">
      <c r="E554" s="234"/>
    </row>
    <row r="555" ht="12.75">
      <c r="E555" s="234"/>
    </row>
    <row r="556" ht="12.75">
      <c r="E556" s="234"/>
    </row>
    <row r="557" ht="12.75">
      <c r="E557" s="234"/>
    </row>
    <row r="558" ht="12.75">
      <c r="E558" s="234"/>
    </row>
    <row r="559" ht="12.75">
      <c r="E559" s="234"/>
    </row>
    <row r="560" ht="12.75">
      <c r="E560" s="234"/>
    </row>
    <row r="561" ht="12.75">
      <c r="E561" s="234"/>
    </row>
    <row r="562" ht="12.75">
      <c r="E562" s="234"/>
    </row>
    <row r="563" ht="12.75">
      <c r="E563" s="234"/>
    </row>
    <row r="564" ht="12.75">
      <c r="E564" s="234"/>
    </row>
    <row r="565" ht="12.75">
      <c r="E565" s="234"/>
    </row>
    <row r="566" ht="12.75">
      <c r="E566" s="234"/>
    </row>
    <row r="567" ht="12.75">
      <c r="E567" s="234"/>
    </row>
    <row r="568" ht="12.75">
      <c r="E568" s="234"/>
    </row>
    <row r="569" ht="12.75">
      <c r="E569" s="234"/>
    </row>
    <row r="570" ht="12.75">
      <c r="E570" s="234"/>
    </row>
    <row r="571" ht="12.75">
      <c r="E571" s="234"/>
    </row>
    <row r="572" ht="12.75">
      <c r="E572" s="234"/>
    </row>
    <row r="573" ht="12.75">
      <c r="E573" s="234"/>
    </row>
    <row r="574" ht="12.75">
      <c r="E574" s="234"/>
    </row>
    <row r="575" ht="12.75">
      <c r="E575" s="234"/>
    </row>
    <row r="576" ht="12.75">
      <c r="E576" s="234"/>
    </row>
    <row r="577" ht="12.75">
      <c r="E577" s="234"/>
    </row>
    <row r="578" ht="12.75">
      <c r="E578" s="234"/>
    </row>
    <row r="579" ht="12.75">
      <c r="E579" s="234"/>
    </row>
    <row r="580" ht="12.75">
      <c r="E580" s="234"/>
    </row>
    <row r="581" ht="12.75">
      <c r="E581" s="234"/>
    </row>
    <row r="582" ht="12.75">
      <c r="E582" s="234"/>
    </row>
    <row r="583" ht="12.75">
      <c r="E583" s="234"/>
    </row>
    <row r="584" ht="12.75">
      <c r="E584" s="234"/>
    </row>
    <row r="585" ht="12.75">
      <c r="E585" s="234"/>
    </row>
    <row r="586" ht="12.75">
      <c r="E586" s="234"/>
    </row>
    <row r="587" ht="12.75">
      <c r="E587" s="234"/>
    </row>
    <row r="588" ht="12.75">
      <c r="E588" s="234"/>
    </row>
    <row r="589" ht="12.75">
      <c r="E589" s="234"/>
    </row>
    <row r="590" ht="12.75">
      <c r="E590" s="234"/>
    </row>
    <row r="591" ht="12.75">
      <c r="E591" s="234"/>
    </row>
    <row r="592" ht="12.75">
      <c r="E592" s="234"/>
    </row>
    <row r="593" ht="12.75">
      <c r="E593" s="234"/>
    </row>
    <row r="594" ht="12.75">
      <c r="E594" s="234"/>
    </row>
    <row r="595" ht="12.75">
      <c r="E595" s="234"/>
    </row>
    <row r="596" ht="12.75">
      <c r="E596" s="234"/>
    </row>
    <row r="597" ht="12.75">
      <c r="E597" s="234"/>
    </row>
    <row r="598" ht="12.75">
      <c r="E598" s="234"/>
    </row>
    <row r="599" ht="12.75">
      <c r="E599" s="234"/>
    </row>
    <row r="600" ht="12.75">
      <c r="E600" s="234"/>
    </row>
    <row r="601" ht="12.75">
      <c r="E601" s="234"/>
    </row>
    <row r="602" ht="12.75">
      <c r="E602" s="234"/>
    </row>
    <row r="603" ht="12.75">
      <c r="E603" s="234"/>
    </row>
    <row r="604" ht="12.75">
      <c r="E604" s="234"/>
    </row>
    <row r="605" ht="12.75">
      <c r="E605" s="234"/>
    </row>
    <row r="606" ht="12.75">
      <c r="E606" s="234"/>
    </row>
    <row r="607" ht="12.75">
      <c r="E607" s="234"/>
    </row>
    <row r="608" ht="12.75">
      <c r="E608" s="234"/>
    </row>
    <row r="609" ht="12.75">
      <c r="E609" s="234"/>
    </row>
    <row r="610" ht="12.75">
      <c r="E610" s="234"/>
    </row>
    <row r="611" ht="12.75">
      <c r="E611" s="234"/>
    </row>
    <row r="612" ht="12.75">
      <c r="E612" s="234"/>
    </row>
    <row r="613" ht="12.75">
      <c r="E613" s="234"/>
    </row>
    <row r="614" ht="12.75">
      <c r="E614" s="234"/>
    </row>
    <row r="615" ht="12.75">
      <c r="E615" s="234"/>
    </row>
    <row r="616" ht="12.75">
      <c r="E616" s="234"/>
    </row>
    <row r="617" ht="12.75">
      <c r="E617" s="234"/>
    </row>
    <row r="618" ht="12.75">
      <c r="E618" s="234"/>
    </row>
    <row r="619" ht="12.75">
      <c r="E619" s="234"/>
    </row>
    <row r="620" ht="12.75">
      <c r="E620" s="234"/>
    </row>
    <row r="621" ht="12.75">
      <c r="E621" s="234"/>
    </row>
    <row r="622" ht="12.75">
      <c r="E622" s="234"/>
    </row>
    <row r="623" ht="12.75">
      <c r="E623" s="234"/>
    </row>
    <row r="624" ht="12.75">
      <c r="E624" s="234"/>
    </row>
    <row r="625" ht="12.75">
      <c r="E625" s="234"/>
    </row>
    <row r="626" ht="12.75">
      <c r="E626" s="234"/>
    </row>
    <row r="627" ht="12.75">
      <c r="E627" s="234"/>
    </row>
  </sheetData>
  <sheetProtection/>
  <printOptions/>
  <pageMargins left="0" right="0" top="0.75" bottom="0.75" header="0.05" footer="0.3"/>
  <pageSetup fitToHeight="1" fitToWidth="1" horizontalDpi="600" verticalDpi="600" orientation="portrait" scale="75" r:id="rId1"/>
  <headerFooter alignWithMargins="0">
    <oddHeader>&amp;CDepartment of Administrative Services
Major Maintenance SC22
&amp;A
&amp;D</oddHeader>
    <oddFooter>&amp;LAcct Codes 0017-335-SC22
Reversion 6/30/2025
&amp;C&amp;Z&amp;F&amp;R&amp;P/&amp;N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6">
    <tabColor rgb="FF0070C0"/>
    <pageSetUpPr fitToPage="1"/>
  </sheetPr>
  <dimension ref="A1:I627"/>
  <sheetViews>
    <sheetView workbookViewId="0" topLeftCell="A1">
      <selection activeCell="C8" sqref="C8"/>
    </sheetView>
  </sheetViews>
  <sheetFormatPr defaultColWidth="11.421875" defaultRowHeight="15"/>
  <cols>
    <col min="1" max="1" width="24.57421875" style="75" customWidth="1"/>
    <col min="2" max="2" width="9.421875" style="76" customWidth="1"/>
    <col min="3" max="3" width="25.00390625" style="77" bestFit="1" customWidth="1"/>
    <col min="4" max="4" width="12.57421875" style="64" customWidth="1"/>
    <col min="5" max="5" width="13.57421875" style="79" customWidth="1"/>
    <col min="6" max="6" width="12.421875" style="79" customWidth="1"/>
    <col min="7" max="7" width="10.57421875" style="79" customWidth="1"/>
    <col min="8" max="8" width="10.57421875" style="64" bestFit="1" customWidth="1"/>
    <col min="9" max="16384" width="11.421875" style="64" customWidth="1"/>
  </cols>
  <sheetData>
    <row r="1" spans="1:7" s="45" customFormat="1" ht="15.75">
      <c r="A1" s="14" t="str">
        <f>'RECAP #XXXX.XX'!B1</f>
        <v>Project Name</v>
      </c>
      <c r="B1" s="12"/>
      <c r="C1" s="15"/>
      <c r="D1" s="15"/>
      <c r="E1" s="15"/>
      <c r="F1" s="44"/>
      <c r="G1" s="44"/>
    </row>
    <row r="2" spans="1:7" s="45" customFormat="1" ht="15.75">
      <c r="A2" s="17" t="str">
        <f>'RECAP #XXXX.XX'!B2</f>
        <v>Project # XXXX.XX</v>
      </c>
      <c r="B2" s="16"/>
      <c r="C2" s="15"/>
      <c r="D2" s="15"/>
      <c r="E2" s="15"/>
      <c r="F2" s="44"/>
      <c r="G2" s="44"/>
    </row>
    <row r="3" spans="1:7" s="45" customFormat="1" ht="15.75">
      <c r="A3" s="18" t="str">
        <f>'RECAP #XXXX.XX'!B3</f>
        <v>Program code XXXX.XX</v>
      </c>
      <c r="B3" s="16"/>
      <c r="C3" s="15"/>
      <c r="D3" s="19" t="str">
        <f>'RECAP #XXXX.XX'!E3</f>
        <v>Major Program </v>
      </c>
      <c r="E3" s="15"/>
      <c r="F3" s="44"/>
      <c r="G3" s="44"/>
    </row>
    <row r="4" spans="1:7" s="45" customFormat="1" ht="15.75">
      <c r="A4" s="10" t="s">
        <v>31</v>
      </c>
      <c r="B4" s="80"/>
      <c r="C4" s="48"/>
      <c r="D4" s="49" t="s">
        <v>26</v>
      </c>
      <c r="E4" s="50"/>
      <c r="F4" s="44"/>
      <c r="G4" s="44"/>
    </row>
    <row r="5" spans="1:8" s="45" customFormat="1" ht="15.75">
      <c r="A5" s="22"/>
      <c r="B5" s="51"/>
      <c r="C5" s="52"/>
      <c r="D5" s="81"/>
      <c r="E5" s="53"/>
      <c r="F5" s="54"/>
      <c r="G5" s="55"/>
      <c r="H5" s="51"/>
    </row>
    <row r="6" spans="1:8" s="45" customFormat="1" ht="15.75">
      <c r="A6" s="1" t="str">
        <f>'RECAP #XXXX.XX'!B5</f>
        <v>Acct. Codes-0017-335-CS23</v>
      </c>
      <c r="B6" s="22"/>
      <c r="C6" s="56"/>
      <c r="D6" s="81" t="s">
        <v>7</v>
      </c>
      <c r="E6" s="82"/>
      <c r="F6" s="83"/>
      <c r="G6" s="55"/>
      <c r="H6" s="51"/>
    </row>
    <row r="7" spans="1:9" s="45" customFormat="1" ht="15.75">
      <c r="A7" s="24" t="str">
        <f>'RECAP #XXXX.XX'!B6</f>
        <v>Project Manager - </v>
      </c>
      <c r="B7" s="57"/>
      <c r="C7" s="57"/>
      <c r="D7" s="83"/>
      <c r="E7" s="84"/>
      <c r="F7" s="85"/>
      <c r="G7" s="55"/>
      <c r="H7" s="51"/>
      <c r="I7" s="45" t="s">
        <v>7</v>
      </c>
    </row>
    <row r="8" spans="1:9" s="45" customFormat="1" ht="32.25" thickBot="1">
      <c r="A8" s="86" t="s">
        <v>2</v>
      </c>
      <c r="B8" s="87" t="s">
        <v>3</v>
      </c>
      <c r="C8" s="88" t="s">
        <v>10</v>
      </c>
      <c r="D8" s="89" t="s">
        <v>11</v>
      </c>
      <c r="E8" s="89" t="s">
        <v>12</v>
      </c>
      <c r="F8" s="89" t="s">
        <v>5</v>
      </c>
      <c r="G8" s="89" t="s">
        <v>6</v>
      </c>
      <c r="H8" s="89" t="s">
        <v>13</v>
      </c>
      <c r="I8" s="45" t="s">
        <v>7</v>
      </c>
    </row>
    <row r="9" spans="1:8" ht="12.75">
      <c r="A9" s="59"/>
      <c r="B9" s="60"/>
      <c r="C9" s="61" t="s">
        <v>28</v>
      </c>
      <c r="D9" s="179"/>
      <c r="E9" s="62">
        <f>D9</f>
        <v>0</v>
      </c>
      <c r="F9" s="63"/>
      <c r="G9" s="63"/>
      <c r="H9" s="63">
        <f>E9</f>
        <v>0</v>
      </c>
    </row>
    <row r="10" spans="1:8" ht="12.75">
      <c r="A10" s="11"/>
      <c r="B10" s="4"/>
      <c r="C10" s="61"/>
      <c r="D10" s="62"/>
      <c r="E10" s="62">
        <f aca="true" t="shared" si="0" ref="E10:E21">E9+D10</f>
        <v>0</v>
      </c>
      <c r="F10" s="66"/>
      <c r="G10" s="63">
        <f aca="true" t="shared" si="1" ref="G10:G21">G9+F10</f>
        <v>0</v>
      </c>
      <c r="H10" s="63">
        <f aca="true" t="shared" si="2" ref="H10:H21">H9-F10+D10</f>
        <v>0</v>
      </c>
    </row>
    <row r="11" spans="1:8" ht="12.75">
      <c r="A11" s="65"/>
      <c r="B11" s="60"/>
      <c r="C11" s="61"/>
      <c r="D11" s="62"/>
      <c r="E11" s="62">
        <f t="shared" si="0"/>
        <v>0</v>
      </c>
      <c r="F11" s="66"/>
      <c r="G11" s="63">
        <f t="shared" si="1"/>
        <v>0</v>
      </c>
      <c r="H11" s="63">
        <f t="shared" si="2"/>
        <v>0</v>
      </c>
    </row>
    <row r="12" spans="1:8" ht="12.75">
      <c r="A12" s="65"/>
      <c r="B12" s="60"/>
      <c r="C12" s="61"/>
      <c r="D12" s="62"/>
      <c r="E12" s="62">
        <f t="shared" si="0"/>
        <v>0</v>
      </c>
      <c r="F12" s="66"/>
      <c r="G12" s="63">
        <f t="shared" si="1"/>
        <v>0</v>
      </c>
      <c r="H12" s="63">
        <f t="shared" si="2"/>
        <v>0</v>
      </c>
    </row>
    <row r="13" spans="1:8" ht="12.75">
      <c r="A13" s="65"/>
      <c r="B13" s="60"/>
      <c r="C13" s="61"/>
      <c r="D13" s="62"/>
      <c r="E13" s="62">
        <f t="shared" si="0"/>
        <v>0</v>
      </c>
      <c r="F13" s="66"/>
      <c r="G13" s="63">
        <f t="shared" si="1"/>
        <v>0</v>
      </c>
      <c r="H13" s="63">
        <f t="shared" si="2"/>
        <v>0</v>
      </c>
    </row>
    <row r="14" spans="1:8" ht="12.75">
      <c r="A14" s="65"/>
      <c r="B14" s="60"/>
      <c r="C14" s="61"/>
      <c r="D14" s="62"/>
      <c r="E14" s="62">
        <f t="shared" si="0"/>
        <v>0</v>
      </c>
      <c r="F14" s="63"/>
      <c r="G14" s="63">
        <f t="shared" si="1"/>
        <v>0</v>
      </c>
      <c r="H14" s="63">
        <f t="shared" si="2"/>
        <v>0</v>
      </c>
    </row>
    <row r="15" spans="1:8" ht="12.75">
      <c r="A15" s="65"/>
      <c r="B15" s="60"/>
      <c r="C15" s="61"/>
      <c r="D15" s="62"/>
      <c r="E15" s="62">
        <f t="shared" si="0"/>
        <v>0</v>
      </c>
      <c r="F15" s="66"/>
      <c r="G15" s="63">
        <f t="shared" si="1"/>
        <v>0</v>
      </c>
      <c r="H15" s="63">
        <f t="shared" si="2"/>
        <v>0</v>
      </c>
    </row>
    <row r="16" spans="1:8" ht="12.75">
      <c r="A16" s="65"/>
      <c r="B16" s="60"/>
      <c r="C16" s="61"/>
      <c r="D16" s="62"/>
      <c r="E16" s="62">
        <f t="shared" si="0"/>
        <v>0</v>
      </c>
      <c r="F16" s="66"/>
      <c r="G16" s="63">
        <f t="shared" si="1"/>
        <v>0</v>
      </c>
      <c r="H16" s="63">
        <f t="shared" si="2"/>
        <v>0</v>
      </c>
    </row>
    <row r="17" spans="1:8" ht="12.75">
      <c r="A17" s="65"/>
      <c r="B17" s="60"/>
      <c r="C17" s="61"/>
      <c r="D17" s="62"/>
      <c r="E17" s="62">
        <f t="shared" si="0"/>
        <v>0</v>
      </c>
      <c r="F17" s="66"/>
      <c r="G17" s="63">
        <f t="shared" si="1"/>
        <v>0</v>
      </c>
      <c r="H17" s="63">
        <f t="shared" si="2"/>
        <v>0</v>
      </c>
    </row>
    <row r="18" spans="1:8" ht="12.75">
      <c r="A18" s="65"/>
      <c r="B18" s="60"/>
      <c r="C18" s="61"/>
      <c r="D18" s="62"/>
      <c r="E18" s="62">
        <f t="shared" si="0"/>
        <v>0</v>
      </c>
      <c r="F18" s="66"/>
      <c r="G18" s="63">
        <f t="shared" si="1"/>
        <v>0</v>
      </c>
      <c r="H18" s="63">
        <f t="shared" si="2"/>
        <v>0</v>
      </c>
    </row>
    <row r="19" spans="1:8" ht="12.75">
      <c r="A19" s="59"/>
      <c r="B19" s="60"/>
      <c r="C19" s="61"/>
      <c r="D19" s="62"/>
      <c r="E19" s="62">
        <f t="shared" si="0"/>
        <v>0</v>
      </c>
      <c r="F19" s="63"/>
      <c r="G19" s="63">
        <f t="shared" si="1"/>
        <v>0</v>
      </c>
      <c r="H19" s="63">
        <f t="shared" si="2"/>
        <v>0</v>
      </c>
    </row>
    <row r="20" spans="1:8" ht="12.75">
      <c r="A20" s="59"/>
      <c r="B20" s="60"/>
      <c r="C20" s="61"/>
      <c r="D20" s="62"/>
      <c r="E20" s="62">
        <f t="shared" si="0"/>
        <v>0</v>
      </c>
      <c r="F20" s="63"/>
      <c r="G20" s="63">
        <f t="shared" si="1"/>
        <v>0</v>
      </c>
      <c r="H20" s="63">
        <f t="shared" si="2"/>
        <v>0</v>
      </c>
    </row>
    <row r="21" spans="1:8" ht="12.75">
      <c r="A21" s="59"/>
      <c r="B21" s="60"/>
      <c r="C21" s="162"/>
      <c r="D21" s="62"/>
      <c r="E21" s="62">
        <f t="shared" si="0"/>
        <v>0</v>
      </c>
      <c r="F21" s="63"/>
      <c r="G21" s="63">
        <f t="shared" si="1"/>
        <v>0</v>
      </c>
      <c r="H21" s="63">
        <f t="shared" si="2"/>
        <v>0</v>
      </c>
    </row>
    <row r="22" spans="1:8" ht="12.75">
      <c r="A22" s="68"/>
      <c r="B22" s="69"/>
      <c r="C22" s="70"/>
      <c r="D22" s="63"/>
      <c r="E22" s="63"/>
      <c r="F22" s="63"/>
      <c r="G22" s="63"/>
      <c r="H22" s="63"/>
    </row>
    <row r="23" spans="1:8" ht="13.5" thickBot="1">
      <c r="A23" s="68"/>
      <c r="B23" s="71"/>
      <c r="C23" s="72" t="s">
        <v>25</v>
      </c>
      <c r="D23" s="73">
        <f>SUM(D9:D22)</f>
        <v>0</v>
      </c>
      <c r="E23" s="73"/>
      <c r="F23" s="73">
        <f>SUM(F9:F22)</f>
        <v>0</v>
      </c>
      <c r="G23" s="73"/>
      <c r="H23" s="73">
        <f>D23-F23</f>
        <v>0</v>
      </c>
    </row>
    <row r="24" spans="1:8" ht="13.5" thickTop="1">
      <c r="A24" s="68"/>
      <c r="B24" s="69"/>
      <c r="C24" s="70"/>
      <c r="D24" s="63"/>
      <c r="E24" s="63"/>
      <c r="F24" s="63"/>
      <c r="G24" s="63"/>
      <c r="H24" s="63"/>
    </row>
    <row r="25" spans="1:8" ht="12.75">
      <c r="A25" s="68"/>
      <c r="B25" s="69"/>
      <c r="C25" s="70"/>
      <c r="D25" s="63"/>
      <c r="E25" s="63"/>
      <c r="F25" s="63"/>
      <c r="G25" s="63"/>
      <c r="H25" s="63"/>
    </row>
    <row r="26" spans="1:8" ht="12.75">
      <c r="A26" s="68"/>
      <c r="B26" s="69"/>
      <c r="C26" s="70"/>
      <c r="D26" s="63"/>
      <c r="E26" s="63"/>
      <c r="F26" s="63"/>
      <c r="G26" s="63"/>
      <c r="H26" s="63"/>
    </row>
    <row r="27" spans="1:8" ht="12.75">
      <c r="A27" s="68"/>
      <c r="B27" s="69"/>
      <c r="C27" s="70"/>
      <c r="D27" s="63"/>
      <c r="E27" s="63"/>
      <c r="F27" s="63"/>
      <c r="G27" s="63"/>
      <c r="H27" s="63"/>
    </row>
    <row r="28" spans="1:8" ht="12.75">
      <c r="A28" s="68"/>
      <c r="B28" s="69"/>
      <c r="C28" s="70"/>
      <c r="D28" s="63"/>
      <c r="E28" s="63"/>
      <c r="F28" s="63"/>
      <c r="G28" s="63"/>
      <c r="H28" s="63"/>
    </row>
    <row r="29" spans="1:8" ht="12.75">
      <c r="A29" s="68"/>
      <c r="B29" s="69"/>
      <c r="C29" s="70"/>
      <c r="D29" s="63"/>
      <c r="E29" s="63"/>
      <c r="F29" s="63"/>
      <c r="G29" s="63"/>
      <c r="H29" s="63"/>
    </row>
    <row r="30" spans="1:8" ht="12.75">
      <c r="A30" s="68"/>
      <c r="B30" s="69"/>
      <c r="C30" s="70"/>
      <c r="D30" s="63"/>
      <c r="E30" s="63"/>
      <c r="F30" s="63"/>
      <c r="G30" s="63"/>
      <c r="H30" s="63"/>
    </row>
    <row r="31" spans="1:8" ht="12.75">
      <c r="A31" s="68"/>
      <c r="B31" s="69"/>
      <c r="C31" s="70"/>
      <c r="D31" s="63"/>
      <c r="E31" s="63"/>
      <c r="F31" s="63"/>
      <c r="G31" s="63"/>
      <c r="H31" s="63"/>
    </row>
    <row r="32" spans="1:8" ht="12.75">
      <c r="A32" s="68"/>
      <c r="B32" s="69"/>
      <c r="C32" s="70"/>
      <c r="D32" s="53"/>
      <c r="E32" s="74"/>
      <c r="F32" s="37"/>
      <c r="G32" s="37"/>
      <c r="H32" s="53"/>
    </row>
    <row r="33" spans="1:8" ht="12.75">
      <c r="A33" s="68"/>
      <c r="B33" s="69"/>
      <c r="C33" s="70"/>
      <c r="D33" s="53"/>
      <c r="E33" s="74"/>
      <c r="F33" s="37"/>
      <c r="G33" s="37"/>
      <c r="H33" s="53"/>
    </row>
    <row r="34" spans="1:8" ht="12.75">
      <c r="A34" s="68"/>
      <c r="B34" s="69"/>
      <c r="C34" s="70"/>
      <c r="D34" s="53"/>
      <c r="E34" s="74"/>
      <c r="F34" s="37"/>
      <c r="G34" s="37"/>
      <c r="H34" s="53"/>
    </row>
    <row r="35" spans="1:8" ht="12.75">
      <c r="A35" s="68"/>
      <c r="B35" s="69"/>
      <c r="C35" s="70"/>
      <c r="D35" s="53"/>
      <c r="E35" s="74"/>
      <c r="F35" s="37"/>
      <c r="G35" s="37"/>
      <c r="H35" s="53"/>
    </row>
    <row r="36" spans="1:8" ht="12.75">
      <c r="A36" s="68"/>
      <c r="B36" s="69"/>
      <c r="C36" s="70"/>
      <c r="D36" s="53"/>
      <c r="E36" s="74"/>
      <c r="F36" s="37"/>
      <c r="G36" s="37"/>
      <c r="H36" s="53"/>
    </row>
    <row r="37" spans="1:8" ht="12.75">
      <c r="A37" s="68"/>
      <c r="B37" s="69"/>
      <c r="C37" s="70"/>
      <c r="D37" s="53"/>
      <c r="E37" s="74"/>
      <c r="F37" s="37"/>
      <c r="G37" s="37"/>
      <c r="H37" s="53"/>
    </row>
    <row r="38" spans="1:8" ht="12.75">
      <c r="A38" s="68"/>
      <c r="B38" s="69"/>
      <c r="C38" s="70"/>
      <c r="D38" s="53"/>
      <c r="E38" s="74"/>
      <c r="F38" s="37"/>
      <c r="G38" s="37"/>
      <c r="H38" s="53"/>
    </row>
    <row r="39" spans="1:8" ht="12.75">
      <c r="A39" s="68"/>
      <c r="B39" s="69"/>
      <c r="C39" s="70"/>
      <c r="D39" s="53"/>
      <c r="E39" s="74"/>
      <c r="F39" s="37"/>
      <c r="G39" s="37"/>
      <c r="H39" s="53"/>
    </row>
    <row r="40" spans="1:8" ht="12.75">
      <c r="A40" s="68"/>
      <c r="B40" s="69"/>
      <c r="C40" s="70"/>
      <c r="D40" s="53"/>
      <c r="E40" s="74"/>
      <c r="F40" s="37"/>
      <c r="G40" s="37"/>
      <c r="H40" s="53"/>
    </row>
    <row r="41" spans="1:8" ht="12.75">
      <c r="A41" s="68"/>
      <c r="B41" s="69"/>
      <c r="C41" s="70"/>
      <c r="D41" s="53"/>
      <c r="E41" s="74"/>
      <c r="F41" s="37"/>
      <c r="G41" s="37"/>
      <c r="H41" s="53"/>
    </row>
    <row r="42" ht="12.75">
      <c r="E42" s="78"/>
    </row>
    <row r="43" ht="12.75">
      <c r="E43" s="78"/>
    </row>
    <row r="44" ht="12.75">
      <c r="E44" s="78"/>
    </row>
    <row r="45" ht="12.75">
      <c r="E45" s="78"/>
    </row>
    <row r="46" ht="12.75">
      <c r="E46" s="78"/>
    </row>
    <row r="47" ht="12.75">
      <c r="E47" s="78"/>
    </row>
    <row r="48" ht="12.75">
      <c r="E48" s="78"/>
    </row>
    <row r="49" ht="12.75">
      <c r="E49" s="78"/>
    </row>
    <row r="50" ht="12.75">
      <c r="E50" s="78"/>
    </row>
    <row r="51" ht="12.75">
      <c r="E51" s="78"/>
    </row>
    <row r="52" ht="12.75">
      <c r="E52" s="78"/>
    </row>
    <row r="53" ht="12.75">
      <c r="E53" s="78"/>
    </row>
    <row r="54" ht="12.75">
      <c r="E54" s="78"/>
    </row>
    <row r="55" ht="12.75">
      <c r="E55" s="78"/>
    </row>
    <row r="56" ht="12.75">
      <c r="E56" s="78"/>
    </row>
    <row r="57" ht="12.75">
      <c r="E57" s="78"/>
    </row>
    <row r="58" ht="12.75">
      <c r="E58" s="78"/>
    </row>
    <row r="59" ht="12.75">
      <c r="E59" s="78"/>
    </row>
    <row r="60" ht="12.75">
      <c r="E60" s="78"/>
    </row>
    <row r="61" ht="12.75">
      <c r="E61" s="78"/>
    </row>
    <row r="62" ht="12.75">
      <c r="E62" s="78"/>
    </row>
    <row r="63" ht="12.75">
      <c r="E63" s="78"/>
    </row>
    <row r="64" ht="12.75">
      <c r="E64" s="78"/>
    </row>
    <row r="65" ht="12.75">
      <c r="E65" s="78"/>
    </row>
    <row r="66" ht="12.75">
      <c r="E66" s="78"/>
    </row>
    <row r="67" ht="12.75">
      <c r="E67" s="78"/>
    </row>
    <row r="68" ht="12.75">
      <c r="E68" s="78"/>
    </row>
    <row r="69" ht="12.75">
      <c r="E69" s="78"/>
    </row>
    <row r="70" ht="12.75">
      <c r="E70" s="78"/>
    </row>
    <row r="71" ht="12.75">
      <c r="E71" s="78"/>
    </row>
    <row r="72" ht="12.75">
      <c r="E72" s="78"/>
    </row>
    <row r="73" ht="12.75">
      <c r="E73" s="78"/>
    </row>
    <row r="74" ht="12.75">
      <c r="E74" s="78"/>
    </row>
    <row r="75" ht="12.75">
      <c r="E75" s="78"/>
    </row>
    <row r="76" ht="12.75">
      <c r="E76" s="78"/>
    </row>
    <row r="77" ht="12.75">
      <c r="E77" s="78"/>
    </row>
    <row r="78" ht="12.75">
      <c r="E78" s="78"/>
    </row>
    <row r="79" ht="12.75">
      <c r="E79" s="78"/>
    </row>
    <row r="80" ht="12.75">
      <c r="E80" s="78"/>
    </row>
    <row r="81" ht="12.75">
      <c r="E81" s="78"/>
    </row>
    <row r="82" ht="12.75">
      <c r="E82" s="78"/>
    </row>
    <row r="83" ht="12.75">
      <c r="E83" s="78"/>
    </row>
    <row r="84" ht="12.75">
      <c r="E84" s="78"/>
    </row>
    <row r="85" ht="12.75">
      <c r="E85" s="78"/>
    </row>
    <row r="86" ht="12.75">
      <c r="E86" s="78"/>
    </row>
    <row r="87" ht="12.75">
      <c r="E87" s="78"/>
    </row>
    <row r="88" ht="12.75">
      <c r="E88" s="78"/>
    </row>
    <row r="89" ht="12.75">
      <c r="E89" s="78"/>
    </row>
    <row r="90" ht="12.75">
      <c r="E90" s="78"/>
    </row>
    <row r="91" ht="12.75">
      <c r="E91" s="78"/>
    </row>
    <row r="92" ht="12.75">
      <c r="E92" s="78"/>
    </row>
    <row r="93" ht="12.75">
      <c r="E93" s="78"/>
    </row>
    <row r="94" ht="12.75">
      <c r="E94" s="78"/>
    </row>
    <row r="95" ht="12.75">
      <c r="E95" s="78"/>
    </row>
    <row r="96" ht="12.75">
      <c r="E96" s="78"/>
    </row>
    <row r="97" ht="12.75">
      <c r="E97" s="78"/>
    </row>
    <row r="98" ht="12.75">
      <c r="E98" s="78"/>
    </row>
    <row r="99" ht="12.75">
      <c r="E99" s="78"/>
    </row>
    <row r="100" ht="12.75">
      <c r="E100" s="78"/>
    </row>
    <row r="101" ht="12.75">
      <c r="E101" s="78"/>
    </row>
    <row r="102" ht="12.75">
      <c r="E102" s="78"/>
    </row>
    <row r="103" ht="12.75">
      <c r="E103" s="78"/>
    </row>
    <row r="104" ht="12.75">
      <c r="E104" s="78"/>
    </row>
    <row r="105" ht="12.75">
      <c r="E105" s="78"/>
    </row>
    <row r="106" ht="12.75">
      <c r="E106" s="78"/>
    </row>
    <row r="107" ht="12.75">
      <c r="E107" s="78"/>
    </row>
    <row r="108" ht="12.75">
      <c r="E108" s="78"/>
    </row>
    <row r="109" ht="12.75">
      <c r="E109" s="78"/>
    </row>
    <row r="110" ht="12.75">
      <c r="E110" s="78"/>
    </row>
    <row r="111" ht="12.75">
      <c r="E111" s="78"/>
    </row>
    <row r="112" ht="12.75">
      <c r="E112" s="78"/>
    </row>
    <row r="113" ht="12.75">
      <c r="E113" s="78"/>
    </row>
    <row r="114" ht="12.75">
      <c r="E114" s="78"/>
    </row>
    <row r="115" ht="12.75">
      <c r="E115" s="78"/>
    </row>
    <row r="116" ht="12.75">
      <c r="E116" s="78"/>
    </row>
    <row r="117" ht="12.75">
      <c r="E117" s="78"/>
    </row>
    <row r="118" ht="12.75">
      <c r="E118" s="78"/>
    </row>
    <row r="119" ht="12.75">
      <c r="E119" s="78"/>
    </row>
    <row r="120" ht="12.75">
      <c r="E120" s="78"/>
    </row>
    <row r="121" ht="12.75">
      <c r="E121" s="78"/>
    </row>
    <row r="122" ht="12.75">
      <c r="E122" s="78"/>
    </row>
    <row r="123" ht="12.75">
      <c r="E123" s="78"/>
    </row>
    <row r="124" ht="12.75">
      <c r="E124" s="78"/>
    </row>
    <row r="125" ht="12.75">
      <c r="E125" s="78"/>
    </row>
    <row r="126" ht="12.75">
      <c r="E126" s="78"/>
    </row>
    <row r="127" ht="12.75">
      <c r="E127" s="78"/>
    </row>
    <row r="128" ht="12.75">
      <c r="E128" s="78"/>
    </row>
    <row r="129" ht="12.75">
      <c r="E129" s="78"/>
    </row>
    <row r="130" ht="12.75">
      <c r="E130" s="78"/>
    </row>
    <row r="131" ht="12.75">
      <c r="E131" s="78"/>
    </row>
    <row r="132" ht="12.75">
      <c r="E132" s="78"/>
    </row>
    <row r="133" ht="12.75">
      <c r="E133" s="78"/>
    </row>
    <row r="134" ht="12.75">
      <c r="E134" s="78"/>
    </row>
    <row r="135" ht="12.75">
      <c r="E135" s="78"/>
    </row>
    <row r="136" ht="12.75">
      <c r="E136" s="78"/>
    </row>
    <row r="137" ht="12.75">
      <c r="E137" s="78"/>
    </row>
    <row r="138" ht="12.75">
      <c r="E138" s="78"/>
    </row>
    <row r="139" ht="12.75">
      <c r="E139" s="78"/>
    </row>
    <row r="140" ht="12.75">
      <c r="E140" s="78"/>
    </row>
    <row r="141" ht="12.75">
      <c r="E141" s="78"/>
    </row>
    <row r="142" ht="12.75">
      <c r="E142" s="78"/>
    </row>
    <row r="143" ht="12.75">
      <c r="E143" s="78"/>
    </row>
    <row r="144" ht="12.75">
      <c r="E144" s="78"/>
    </row>
    <row r="145" ht="12.75">
      <c r="E145" s="78"/>
    </row>
    <row r="146" ht="12.75">
      <c r="E146" s="78"/>
    </row>
    <row r="147" ht="12.75">
      <c r="E147" s="78"/>
    </row>
    <row r="148" ht="12.75">
      <c r="E148" s="78"/>
    </row>
    <row r="149" ht="12.75">
      <c r="E149" s="78"/>
    </row>
    <row r="150" ht="12.75">
      <c r="E150" s="78"/>
    </row>
    <row r="151" ht="12.75">
      <c r="E151" s="78"/>
    </row>
    <row r="152" ht="12.75">
      <c r="E152" s="78"/>
    </row>
    <row r="153" ht="12.75">
      <c r="E153" s="78"/>
    </row>
    <row r="154" ht="12.75">
      <c r="E154" s="78"/>
    </row>
    <row r="155" ht="12.75">
      <c r="E155" s="78"/>
    </row>
    <row r="156" ht="12.75">
      <c r="E156" s="78"/>
    </row>
    <row r="157" ht="12.75">
      <c r="E157" s="78"/>
    </row>
    <row r="158" ht="12.75">
      <c r="E158" s="78"/>
    </row>
    <row r="159" ht="12.75">
      <c r="E159" s="78"/>
    </row>
    <row r="160" ht="12.75">
      <c r="E160" s="78"/>
    </row>
    <row r="161" ht="12.75">
      <c r="E161" s="78"/>
    </row>
    <row r="162" ht="12.75">
      <c r="E162" s="78"/>
    </row>
    <row r="163" ht="12.75">
      <c r="E163" s="78"/>
    </row>
    <row r="164" ht="12.75">
      <c r="E164" s="78"/>
    </row>
    <row r="165" ht="12.75">
      <c r="E165" s="78"/>
    </row>
    <row r="166" ht="12.75">
      <c r="E166" s="78"/>
    </row>
    <row r="167" ht="12.75">
      <c r="E167" s="78"/>
    </row>
    <row r="168" ht="12.75">
      <c r="E168" s="78"/>
    </row>
    <row r="169" ht="12.75">
      <c r="E169" s="78"/>
    </row>
    <row r="170" ht="12.75">
      <c r="E170" s="78"/>
    </row>
    <row r="171" ht="12.75">
      <c r="E171" s="78"/>
    </row>
    <row r="172" ht="12.75">
      <c r="E172" s="78"/>
    </row>
    <row r="173" ht="12.75">
      <c r="E173" s="78"/>
    </row>
    <row r="174" ht="12.75">
      <c r="E174" s="78"/>
    </row>
    <row r="175" ht="12.75">
      <c r="E175" s="78"/>
    </row>
    <row r="176" ht="12.75">
      <c r="E176" s="78"/>
    </row>
    <row r="177" ht="12.75">
      <c r="E177" s="78"/>
    </row>
    <row r="178" ht="12.75">
      <c r="E178" s="78"/>
    </row>
    <row r="179" ht="12.75">
      <c r="E179" s="78"/>
    </row>
    <row r="180" ht="12.75">
      <c r="E180" s="78"/>
    </row>
    <row r="181" ht="12.75">
      <c r="E181" s="78"/>
    </row>
    <row r="182" ht="12.75">
      <c r="E182" s="78"/>
    </row>
    <row r="183" ht="12.75">
      <c r="E183" s="78"/>
    </row>
    <row r="184" ht="12.75">
      <c r="E184" s="78"/>
    </row>
    <row r="185" ht="12.75">
      <c r="E185" s="78"/>
    </row>
    <row r="186" ht="12.75">
      <c r="E186" s="78"/>
    </row>
    <row r="187" ht="12.75">
      <c r="E187" s="78"/>
    </row>
    <row r="188" ht="12.75">
      <c r="E188" s="78"/>
    </row>
    <row r="189" ht="12.75">
      <c r="E189" s="78"/>
    </row>
    <row r="190" ht="12.75">
      <c r="E190" s="78"/>
    </row>
    <row r="191" ht="12.75">
      <c r="E191" s="78"/>
    </row>
    <row r="192" ht="12.75">
      <c r="E192" s="78"/>
    </row>
    <row r="193" ht="12.75">
      <c r="E193" s="78"/>
    </row>
    <row r="194" ht="12.75">
      <c r="E194" s="78"/>
    </row>
    <row r="195" ht="12.75">
      <c r="E195" s="78"/>
    </row>
    <row r="196" ht="12.75">
      <c r="E196" s="78"/>
    </row>
    <row r="197" ht="12.75">
      <c r="E197" s="78"/>
    </row>
    <row r="198" ht="12.75">
      <c r="E198" s="78"/>
    </row>
    <row r="199" ht="12.75">
      <c r="E199" s="78"/>
    </row>
    <row r="200" ht="12.75">
      <c r="E200" s="78"/>
    </row>
    <row r="201" ht="12.75">
      <c r="E201" s="78"/>
    </row>
    <row r="202" ht="12.75">
      <c r="E202" s="78"/>
    </row>
    <row r="203" ht="12.75">
      <c r="E203" s="78"/>
    </row>
    <row r="204" ht="12.75">
      <c r="E204" s="78"/>
    </row>
    <row r="205" ht="12.75">
      <c r="E205" s="78"/>
    </row>
    <row r="206" ht="12.75">
      <c r="E206" s="78"/>
    </row>
    <row r="207" ht="12.75">
      <c r="E207" s="78"/>
    </row>
    <row r="208" ht="12.75">
      <c r="E208" s="78"/>
    </row>
    <row r="209" ht="12.75">
      <c r="E209" s="78"/>
    </row>
    <row r="210" ht="12.75">
      <c r="E210" s="78"/>
    </row>
    <row r="211" ht="12.75">
      <c r="E211" s="78"/>
    </row>
    <row r="212" ht="12.75">
      <c r="E212" s="78"/>
    </row>
    <row r="213" ht="12.75">
      <c r="E213" s="78"/>
    </row>
    <row r="214" ht="12.75">
      <c r="E214" s="78"/>
    </row>
    <row r="215" ht="12.75">
      <c r="E215" s="78"/>
    </row>
    <row r="216" ht="12.75">
      <c r="E216" s="78"/>
    </row>
    <row r="217" ht="12.75">
      <c r="E217" s="78"/>
    </row>
    <row r="218" ht="12.75">
      <c r="E218" s="78"/>
    </row>
    <row r="219" ht="12.75">
      <c r="E219" s="78"/>
    </row>
    <row r="220" ht="12.75">
      <c r="E220" s="78"/>
    </row>
    <row r="221" ht="12.75">
      <c r="E221" s="78"/>
    </row>
    <row r="222" ht="12.75">
      <c r="E222" s="78"/>
    </row>
    <row r="223" ht="12.75">
      <c r="E223" s="78"/>
    </row>
    <row r="224" ht="12.75">
      <c r="E224" s="78"/>
    </row>
    <row r="225" ht="12.75">
      <c r="E225" s="78"/>
    </row>
    <row r="226" ht="12.75">
      <c r="E226" s="78"/>
    </row>
    <row r="227" ht="12.75">
      <c r="E227" s="78"/>
    </row>
    <row r="228" ht="12.75">
      <c r="E228" s="78"/>
    </row>
    <row r="229" ht="12.75">
      <c r="E229" s="78"/>
    </row>
    <row r="230" ht="12.75">
      <c r="E230" s="78"/>
    </row>
    <row r="231" ht="12.75">
      <c r="E231" s="78"/>
    </row>
    <row r="232" ht="12.75">
      <c r="E232" s="78"/>
    </row>
    <row r="233" ht="12.75">
      <c r="E233" s="78"/>
    </row>
    <row r="234" ht="12.75">
      <c r="E234" s="78"/>
    </row>
    <row r="235" ht="12.75">
      <c r="E235" s="78"/>
    </row>
    <row r="236" ht="12.75">
      <c r="E236" s="78"/>
    </row>
    <row r="237" ht="12.75">
      <c r="E237" s="78"/>
    </row>
    <row r="238" ht="12.75">
      <c r="E238" s="78"/>
    </row>
    <row r="239" ht="12.75">
      <c r="E239" s="78"/>
    </row>
    <row r="240" ht="12.75">
      <c r="E240" s="78"/>
    </row>
    <row r="241" ht="12.75">
      <c r="E241" s="78"/>
    </row>
    <row r="242" ht="12.75">
      <c r="E242" s="78"/>
    </row>
    <row r="243" ht="12.75">
      <c r="E243" s="78"/>
    </row>
    <row r="244" ht="12.75">
      <c r="E244" s="78"/>
    </row>
    <row r="245" ht="12.75">
      <c r="E245" s="78"/>
    </row>
    <row r="246" ht="12.75">
      <c r="E246" s="78"/>
    </row>
    <row r="247" ht="12.75">
      <c r="E247" s="78"/>
    </row>
    <row r="248" ht="12.75">
      <c r="E248" s="78"/>
    </row>
    <row r="249" ht="12.75">
      <c r="E249" s="78"/>
    </row>
    <row r="250" ht="12.75">
      <c r="E250" s="78"/>
    </row>
    <row r="251" ht="12.75">
      <c r="E251" s="78"/>
    </row>
    <row r="252" ht="12.75">
      <c r="E252" s="78"/>
    </row>
    <row r="253" ht="12.75">
      <c r="E253" s="78"/>
    </row>
    <row r="254" ht="12.75">
      <c r="E254" s="78"/>
    </row>
    <row r="255" ht="12.75">
      <c r="E255" s="78"/>
    </row>
    <row r="256" ht="12.75">
      <c r="E256" s="78"/>
    </row>
    <row r="257" ht="12.75">
      <c r="E257" s="78"/>
    </row>
    <row r="258" ht="12.75">
      <c r="E258" s="78"/>
    </row>
    <row r="259" ht="12.75">
      <c r="E259" s="78"/>
    </row>
    <row r="260" ht="12.75">
      <c r="E260" s="78"/>
    </row>
    <row r="261" ht="12.75">
      <c r="E261" s="78"/>
    </row>
    <row r="262" ht="12.75">
      <c r="E262" s="78"/>
    </row>
    <row r="263" ht="12.75">
      <c r="E263" s="78"/>
    </row>
    <row r="264" ht="12.75">
      <c r="E264" s="78"/>
    </row>
    <row r="265" ht="12.75">
      <c r="E265" s="78"/>
    </row>
    <row r="266" ht="12.75">
      <c r="E266" s="78"/>
    </row>
    <row r="267" ht="12.75">
      <c r="E267" s="78"/>
    </row>
    <row r="268" ht="12.75">
      <c r="E268" s="78"/>
    </row>
    <row r="269" ht="12.75">
      <c r="E269" s="78"/>
    </row>
    <row r="270" ht="12.75">
      <c r="E270" s="78"/>
    </row>
    <row r="271" ht="12.75">
      <c r="E271" s="78"/>
    </row>
    <row r="272" ht="12.75">
      <c r="E272" s="78"/>
    </row>
    <row r="273" ht="12.75">
      <c r="E273" s="78"/>
    </row>
    <row r="274" ht="12.75">
      <c r="E274" s="78"/>
    </row>
    <row r="275" ht="12.75">
      <c r="E275" s="78"/>
    </row>
    <row r="276" ht="12.75">
      <c r="E276" s="78"/>
    </row>
    <row r="277" ht="12.75">
      <c r="E277" s="78"/>
    </row>
    <row r="278" ht="12.75">
      <c r="E278" s="78"/>
    </row>
    <row r="279" ht="12.75">
      <c r="E279" s="78"/>
    </row>
    <row r="280" ht="12.75">
      <c r="E280" s="78"/>
    </row>
    <row r="281" ht="12.75">
      <c r="E281" s="78"/>
    </row>
    <row r="282" ht="12.75">
      <c r="E282" s="78"/>
    </row>
    <row r="283" ht="12.75">
      <c r="E283" s="78"/>
    </row>
    <row r="284" ht="12.75">
      <c r="E284" s="78"/>
    </row>
    <row r="285" ht="12.75">
      <c r="E285" s="78"/>
    </row>
    <row r="286" ht="12.75">
      <c r="E286" s="78"/>
    </row>
    <row r="287" ht="12.75">
      <c r="E287" s="78"/>
    </row>
    <row r="288" ht="12.75">
      <c r="E288" s="78"/>
    </row>
    <row r="289" ht="12.75">
      <c r="E289" s="78"/>
    </row>
    <row r="290" ht="12.75">
      <c r="E290" s="78"/>
    </row>
    <row r="291" ht="12.75">
      <c r="E291" s="78"/>
    </row>
    <row r="292" ht="12.75">
      <c r="E292" s="78"/>
    </row>
    <row r="293" ht="12.75">
      <c r="E293" s="78"/>
    </row>
    <row r="294" ht="12.75">
      <c r="E294" s="78"/>
    </row>
    <row r="295" ht="12.75">
      <c r="E295" s="78"/>
    </row>
    <row r="296" ht="12.75">
      <c r="E296" s="78"/>
    </row>
    <row r="297" ht="12.75">
      <c r="E297" s="78"/>
    </row>
    <row r="298" ht="12.75">
      <c r="E298" s="78"/>
    </row>
    <row r="299" ht="12.75">
      <c r="E299" s="78"/>
    </row>
    <row r="300" ht="12.75">
      <c r="E300" s="78"/>
    </row>
    <row r="301" ht="12.75">
      <c r="E301" s="78"/>
    </row>
    <row r="302" ht="12.75">
      <c r="E302" s="78"/>
    </row>
    <row r="303" ht="12.75">
      <c r="E303" s="78"/>
    </row>
    <row r="304" ht="12.75">
      <c r="E304" s="78"/>
    </row>
    <row r="305" ht="12.75">
      <c r="E305" s="78"/>
    </row>
    <row r="306" ht="12.75">
      <c r="E306" s="78"/>
    </row>
    <row r="307" ht="12.75">
      <c r="E307" s="78"/>
    </row>
    <row r="308" ht="12.75">
      <c r="E308" s="78"/>
    </row>
    <row r="309" ht="12.75">
      <c r="E309" s="78"/>
    </row>
    <row r="310" ht="12.75">
      <c r="E310" s="78"/>
    </row>
    <row r="311" ht="12.75">
      <c r="E311" s="78"/>
    </row>
    <row r="312" ht="12.75">
      <c r="E312" s="78"/>
    </row>
    <row r="313" ht="12.75">
      <c r="E313" s="78"/>
    </row>
    <row r="314" ht="12.75">
      <c r="E314" s="78"/>
    </row>
    <row r="315" ht="12.75">
      <c r="E315" s="78"/>
    </row>
    <row r="316" ht="12.75">
      <c r="E316" s="78"/>
    </row>
    <row r="317" ht="12.75">
      <c r="E317" s="78"/>
    </row>
    <row r="318" ht="12.75">
      <c r="E318" s="78"/>
    </row>
    <row r="319" ht="12.75">
      <c r="E319" s="78"/>
    </row>
    <row r="320" ht="12.75">
      <c r="E320" s="78"/>
    </row>
    <row r="321" ht="12.75">
      <c r="E321" s="78"/>
    </row>
    <row r="322" ht="12.75">
      <c r="E322" s="78"/>
    </row>
    <row r="323" ht="12.75">
      <c r="E323" s="78"/>
    </row>
    <row r="324" ht="12.75">
      <c r="E324" s="78"/>
    </row>
    <row r="325" ht="12.75">
      <c r="E325" s="78"/>
    </row>
    <row r="326" ht="12.75">
      <c r="E326" s="78"/>
    </row>
    <row r="327" ht="12.75">
      <c r="E327" s="78"/>
    </row>
    <row r="328" ht="12.75">
      <c r="E328" s="78"/>
    </row>
    <row r="329" ht="12.75">
      <c r="E329" s="78"/>
    </row>
    <row r="330" ht="12.75">
      <c r="E330" s="78"/>
    </row>
    <row r="331" ht="12.75">
      <c r="E331" s="78"/>
    </row>
    <row r="332" ht="12.75">
      <c r="E332" s="78"/>
    </row>
    <row r="333" ht="12.75">
      <c r="E333" s="78"/>
    </row>
    <row r="334" ht="12.75">
      <c r="E334" s="78"/>
    </row>
    <row r="335" ht="12.75">
      <c r="E335" s="78"/>
    </row>
    <row r="336" ht="12.75">
      <c r="E336" s="78"/>
    </row>
    <row r="337" ht="12.75">
      <c r="E337" s="78"/>
    </row>
    <row r="338" ht="12.75">
      <c r="E338" s="78"/>
    </row>
    <row r="339" ht="12.75">
      <c r="E339" s="78"/>
    </row>
    <row r="340" ht="12.75">
      <c r="E340" s="78"/>
    </row>
    <row r="341" ht="12.75">
      <c r="E341" s="78"/>
    </row>
    <row r="342" ht="12.75">
      <c r="E342" s="78"/>
    </row>
    <row r="343" ht="12.75">
      <c r="E343" s="78"/>
    </row>
    <row r="344" ht="12.75">
      <c r="E344" s="78"/>
    </row>
    <row r="345" ht="12.75">
      <c r="E345" s="78"/>
    </row>
    <row r="346" ht="12.75">
      <c r="E346" s="78"/>
    </row>
    <row r="347" ht="12.75">
      <c r="E347" s="78"/>
    </row>
    <row r="348" ht="12.75">
      <c r="E348" s="78"/>
    </row>
    <row r="349" ht="12.75">
      <c r="E349" s="78"/>
    </row>
    <row r="350" ht="12.75">
      <c r="E350" s="78"/>
    </row>
    <row r="351" ht="12.75">
      <c r="E351" s="78"/>
    </row>
    <row r="352" ht="12.75">
      <c r="E352" s="78"/>
    </row>
    <row r="353" ht="12.75">
      <c r="E353" s="78"/>
    </row>
    <row r="354" ht="12.75">
      <c r="E354" s="78"/>
    </row>
    <row r="355" ht="12.75">
      <c r="E355" s="78"/>
    </row>
    <row r="356" ht="12.75">
      <c r="E356" s="78"/>
    </row>
    <row r="357" ht="12.75">
      <c r="E357" s="78"/>
    </row>
    <row r="358" ht="12.75">
      <c r="E358" s="78"/>
    </row>
    <row r="359" ht="12.75">
      <c r="E359" s="78"/>
    </row>
    <row r="360" ht="12.75">
      <c r="E360" s="78"/>
    </row>
    <row r="361" ht="12.75">
      <c r="E361" s="78"/>
    </row>
    <row r="362" ht="12.75">
      <c r="E362" s="78"/>
    </row>
    <row r="363" ht="12.75">
      <c r="E363" s="78"/>
    </row>
    <row r="364" ht="12.75">
      <c r="E364" s="78"/>
    </row>
    <row r="365" ht="12.75">
      <c r="E365" s="78"/>
    </row>
    <row r="366" ht="12.75">
      <c r="E366" s="78"/>
    </row>
    <row r="367" ht="12.75">
      <c r="E367" s="78"/>
    </row>
    <row r="368" ht="12.75">
      <c r="E368" s="78"/>
    </row>
    <row r="369" ht="12.75">
      <c r="E369" s="78"/>
    </row>
    <row r="370" ht="12.75">
      <c r="E370" s="78"/>
    </row>
    <row r="371" ht="12.75">
      <c r="E371" s="78"/>
    </row>
    <row r="372" ht="12.75">
      <c r="E372" s="78"/>
    </row>
    <row r="373" ht="12.75">
      <c r="E373" s="78"/>
    </row>
    <row r="374" ht="12.75">
      <c r="E374" s="78"/>
    </row>
    <row r="375" ht="12.75">
      <c r="E375" s="78"/>
    </row>
    <row r="376" ht="12.75">
      <c r="E376" s="78"/>
    </row>
    <row r="377" ht="12.75">
      <c r="E377" s="78"/>
    </row>
    <row r="378" ht="12.75">
      <c r="E378" s="78"/>
    </row>
    <row r="379" ht="12.75">
      <c r="E379" s="78"/>
    </row>
    <row r="380" ht="12.75">
      <c r="E380" s="78"/>
    </row>
    <row r="381" ht="12.75">
      <c r="E381" s="78"/>
    </row>
    <row r="382" ht="12.75">
      <c r="E382" s="78"/>
    </row>
    <row r="383" ht="12.75">
      <c r="E383" s="78"/>
    </row>
    <row r="384" ht="12.75">
      <c r="E384" s="78"/>
    </row>
    <row r="385" ht="12.75">
      <c r="E385" s="78"/>
    </row>
    <row r="386" ht="12.75">
      <c r="E386" s="78"/>
    </row>
    <row r="387" ht="12.75">
      <c r="E387" s="78"/>
    </row>
    <row r="388" ht="12.75">
      <c r="E388" s="78"/>
    </row>
    <row r="389" ht="12.75">
      <c r="E389" s="78"/>
    </row>
    <row r="390" ht="12.75">
      <c r="E390" s="78"/>
    </row>
    <row r="391" ht="12.75">
      <c r="E391" s="78"/>
    </row>
    <row r="392" ht="12.75">
      <c r="E392" s="78"/>
    </row>
    <row r="393" ht="12.75">
      <c r="E393" s="78"/>
    </row>
    <row r="394" ht="12.75">
      <c r="E394" s="78"/>
    </row>
    <row r="395" ht="12.75">
      <c r="E395" s="78"/>
    </row>
    <row r="396" ht="12.75">
      <c r="E396" s="78"/>
    </row>
    <row r="397" ht="12.75">
      <c r="E397" s="78"/>
    </row>
    <row r="398" ht="12.75">
      <c r="E398" s="78"/>
    </row>
    <row r="399" ht="12.75">
      <c r="E399" s="78"/>
    </row>
    <row r="400" ht="12.75">
      <c r="E400" s="78"/>
    </row>
    <row r="401" ht="12.75">
      <c r="E401" s="78"/>
    </row>
    <row r="402" ht="12.75">
      <c r="E402" s="78"/>
    </row>
    <row r="403" ht="12.75">
      <c r="E403" s="78"/>
    </row>
    <row r="404" ht="12.75">
      <c r="E404" s="78"/>
    </row>
    <row r="405" ht="12.75">
      <c r="E405" s="78"/>
    </row>
    <row r="406" ht="12.75">
      <c r="E406" s="78"/>
    </row>
    <row r="407" ht="12.75">
      <c r="E407" s="78"/>
    </row>
    <row r="408" ht="12.75">
      <c r="E408" s="78"/>
    </row>
    <row r="409" ht="12.75">
      <c r="E409" s="78"/>
    </row>
    <row r="410" ht="12.75">
      <c r="E410" s="78"/>
    </row>
    <row r="411" ht="12.75">
      <c r="E411" s="78"/>
    </row>
    <row r="412" ht="12.75">
      <c r="E412" s="78"/>
    </row>
    <row r="413" ht="12.75">
      <c r="E413" s="78"/>
    </row>
    <row r="414" ht="12.75">
      <c r="E414" s="78"/>
    </row>
    <row r="415" ht="12.75">
      <c r="E415" s="78"/>
    </row>
    <row r="416" ht="12.75">
      <c r="E416" s="78"/>
    </row>
    <row r="417" ht="12.75">
      <c r="E417" s="78"/>
    </row>
    <row r="418" ht="12.75">
      <c r="E418" s="78"/>
    </row>
    <row r="419" ht="12.75">
      <c r="E419" s="78"/>
    </row>
    <row r="420" ht="12.75">
      <c r="E420" s="78"/>
    </row>
    <row r="421" ht="12.75">
      <c r="E421" s="78"/>
    </row>
    <row r="422" ht="12.75">
      <c r="E422" s="78"/>
    </row>
    <row r="423" ht="12.75">
      <c r="E423" s="78"/>
    </row>
    <row r="424" ht="12.75">
      <c r="E424" s="78"/>
    </row>
    <row r="425" ht="12.75">
      <c r="E425" s="78"/>
    </row>
    <row r="426" ht="12.75">
      <c r="E426" s="78"/>
    </row>
    <row r="427" ht="12.75">
      <c r="E427" s="78"/>
    </row>
    <row r="428" ht="12.75">
      <c r="E428" s="78"/>
    </row>
    <row r="429" ht="12.75">
      <c r="E429" s="78"/>
    </row>
    <row r="430" ht="12.75">
      <c r="E430" s="78"/>
    </row>
    <row r="431" ht="12.75">
      <c r="E431" s="78"/>
    </row>
    <row r="432" ht="12.75">
      <c r="E432" s="78"/>
    </row>
    <row r="433" ht="12.75">
      <c r="E433" s="78"/>
    </row>
    <row r="434" ht="12.75">
      <c r="E434" s="78"/>
    </row>
    <row r="435" ht="12.75">
      <c r="E435" s="78"/>
    </row>
    <row r="436" ht="12.75">
      <c r="E436" s="78"/>
    </row>
    <row r="437" ht="12.75">
      <c r="E437" s="78"/>
    </row>
    <row r="438" ht="12.75">
      <c r="E438" s="78"/>
    </row>
    <row r="439" ht="12.75">
      <c r="E439" s="78"/>
    </row>
    <row r="440" ht="12.75">
      <c r="E440" s="78"/>
    </row>
    <row r="441" ht="12.75">
      <c r="E441" s="78"/>
    </row>
    <row r="442" ht="12.75">
      <c r="E442" s="78"/>
    </row>
    <row r="443" ht="12.75">
      <c r="E443" s="78"/>
    </row>
    <row r="444" ht="12.75">
      <c r="E444" s="78"/>
    </row>
    <row r="445" ht="12.75">
      <c r="E445" s="78"/>
    </row>
    <row r="446" ht="12.75">
      <c r="E446" s="78"/>
    </row>
    <row r="447" ht="12.75">
      <c r="E447" s="78"/>
    </row>
    <row r="448" ht="12.75">
      <c r="E448" s="78"/>
    </row>
    <row r="449" ht="12.75">
      <c r="E449" s="78"/>
    </row>
    <row r="450" ht="12.75">
      <c r="E450" s="78"/>
    </row>
    <row r="451" ht="12.75">
      <c r="E451" s="78"/>
    </row>
    <row r="452" ht="12.75">
      <c r="E452" s="78"/>
    </row>
    <row r="453" ht="12.75">
      <c r="E453" s="78"/>
    </row>
    <row r="454" ht="12.75">
      <c r="E454" s="78"/>
    </row>
    <row r="455" ht="12.75">
      <c r="E455" s="78"/>
    </row>
    <row r="456" ht="12.75">
      <c r="E456" s="78"/>
    </row>
    <row r="457" ht="12.75">
      <c r="E457" s="78"/>
    </row>
    <row r="458" ht="12.75">
      <c r="E458" s="78"/>
    </row>
    <row r="459" ht="12.75">
      <c r="E459" s="78"/>
    </row>
    <row r="460" ht="12.75">
      <c r="E460" s="78"/>
    </row>
    <row r="461" ht="12.75">
      <c r="E461" s="78"/>
    </row>
    <row r="462" ht="12.75">
      <c r="E462" s="78"/>
    </row>
    <row r="463" ht="12.75">
      <c r="E463" s="78"/>
    </row>
    <row r="464" ht="12.75">
      <c r="E464" s="78"/>
    </row>
    <row r="465" ht="12.75">
      <c r="E465" s="78"/>
    </row>
    <row r="466" ht="12.75">
      <c r="E466" s="78"/>
    </row>
    <row r="467" ht="12.75">
      <c r="E467" s="78"/>
    </row>
    <row r="468" ht="12.75">
      <c r="E468" s="78"/>
    </row>
    <row r="469" ht="12.75">
      <c r="E469" s="78"/>
    </row>
    <row r="470" ht="12.75">
      <c r="E470" s="78"/>
    </row>
    <row r="471" ht="12.75">
      <c r="E471" s="78"/>
    </row>
    <row r="472" ht="12.75">
      <c r="E472" s="78"/>
    </row>
    <row r="473" ht="12.75">
      <c r="E473" s="78"/>
    </row>
    <row r="474" ht="12.75">
      <c r="E474" s="78"/>
    </row>
    <row r="475" ht="12.75">
      <c r="E475" s="78"/>
    </row>
    <row r="476" ht="12.75">
      <c r="E476" s="78"/>
    </row>
    <row r="477" ht="12.75">
      <c r="E477" s="78"/>
    </row>
    <row r="478" ht="12.75">
      <c r="E478" s="78"/>
    </row>
    <row r="479" ht="12.75">
      <c r="E479" s="78"/>
    </row>
    <row r="480" ht="12.75">
      <c r="E480" s="78"/>
    </row>
    <row r="481" ht="12.75">
      <c r="E481" s="78"/>
    </row>
    <row r="482" ht="12.75">
      <c r="E482" s="78"/>
    </row>
    <row r="483" ht="12.75">
      <c r="E483" s="78"/>
    </row>
    <row r="484" ht="12.75">
      <c r="E484" s="78"/>
    </row>
    <row r="485" ht="12.75">
      <c r="E485" s="78"/>
    </row>
    <row r="486" ht="12.75">
      <c r="E486" s="78"/>
    </row>
    <row r="487" ht="12.75">
      <c r="E487" s="78"/>
    </row>
    <row r="488" ht="12.75">
      <c r="E488" s="78"/>
    </row>
    <row r="489" ht="12.75">
      <c r="E489" s="78"/>
    </row>
    <row r="490" ht="12.75">
      <c r="E490" s="78"/>
    </row>
    <row r="491" ht="12.75">
      <c r="E491" s="78"/>
    </row>
    <row r="492" ht="12.75">
      <c r="E492" s="78"/>
    </row>
    <row r="493" ht="12.75">
      <c r="E493" s="78"/>
    </row>
    <row r="494" ht="12.75">
      <c r="E494" s="78"/>
    </row>
    <row r="495" ht="12.75">
      <c r="E495" s="78"/>
    </row>
    <row r="496" ht="12.75">
      <c r="E496" s="78"/>
    </row>
    <row r="497" ht="12.75">
      <c r="E497" s="78"/>
    </row>
    <row r="498" ht="12.75">
      <c r="E498" s="78"/>
    </row>
    <row r="499" ht="12.75">
      <c r="E499" s="78"/>
    </row>
    <row r="500" ht="12.75">
      <c r="E500" s="78"/>
    </row>
    <row r="501" ht="12.75">
      <c r="E501" s="78"/>
    </row>
    <row r="502" ht="12.75">
      <c r="E502" s="78"/>
    </row>
    <row r="503" ht="12.75">
      <c r="E503" s="78"/>
    </row>
    <row r="504" ht="12.75">
      <c r="E504" s="78"/>
    </row>
    <row r="505" ht="12.75">
      <c r="E505" s="78"/>
    </row>
    <row r="506" ht="12.75">
      <c r="E506" s="78"/>
    </row>
    <row r="507" ht="12.75">
      <c r="E507" s="78"/>
    </row>
    <row r="508" ht="12.75">
      <c r="E508" s="78"/>
    </row>
    <row r="509" ht="12.75">
      <c r="E509" s="78"/>
    </row>
    <row r="510" ht="12.75">
      <c r="E510" s="78"/>
    </row>
    <row r="511" ht="12.75">
      <c r="E511" s="78"/>
    </row>
    <row r="512" ht="12.75">
      <c r="E512" s="78"/>
    </row>
    <row r="513" ht="12.75">
      <c r="E513" s="78"/>
    </row>
    <row r="514" ht="12.75">
      <c r="E514" s="78"/>
    </row>
    <row r="515" ht="12.75">
      <c r="E515" s="78"/>
    </row>
    <row r="516" ht="12.75">
      <c r="E516" s="78"/>
    </row>
    <row r="517" ht="12.75">
      <c r="E517" s="78"/>
    </row>
    <row r="518" ht="12.75">
      <c r="E518" s="78"/>
    </row>
    <row r="519" ht="12.75">
      <c r="E519" s="78"/>
    </row>
    <row r="520" ht="12.75">
      <c r="E520" s="78"/>
    </row>
    <row r="521" ht="12.75">
      <c r="E521" s="78"/>
    </row>
    <row r="522" ht="12.75">
      <c r="E522" s="78"/>
    </row>
    <row r="523" ht="12.75">
      <c r="E523" s="78"/>
    </row>
    <row r="524" ht="12.75">
      <c r="E524" s="78"/>
    </row>
    <row r="525" ht="12.75">
      <c r="E525" s="78"/>
    </row>
    <row r="526" ht="12.75">
      <c r="E526" s="78"/>
    </row>
    <row r="527" ht="12.75">
      <c r="E527" s="78"/>
    </row>
    <row r="528" ht="12.75">
      <c r="E528" s="78"/>
    </row>
    <row r="529" ht="12.75">
      <c r="E529" s="78"/>
    </row>
    <row r="530" ht="12.75">
      <c r="E530" s="78"/>
    </row>
    <row r="531" ht="12.75">
      <c r="E531" s="78"/>
    </row>
    <row r="532" ht="12.75">
      <c r="E532" s="78"/>
    </row>
    <row r="533" ht="12.75">
      <c r="E533" s="78"/>
    </row>
    <row r="534" ht="12.75">
      <c r="E534" s="78"/>
    </row>
    <row r="535" ht="12.75">
      <c r="E535" s="78"/>
    </row>
    <row r="536" ht="12.75">
      <c r="E536" s="78"/>
    </row>
    <row r="537" ht="12.75">
      <c r="E537" s="78"/>
    </row>
    <row r="538" ht="12.75">
      <c r="E538" s="78"/>
    </row>
    <row r="539" ht="12.75">
      <c r="E539" s="78"/>
    </row>
    <row r="540" ht="12.75">
      <c r="E540" s="78"/>
    </row>
    <row r="541" ht="12.75">
      <c r="E541" s="78"/>
    </row>
    <row r="542" ht="12.75">
      <c r="E542" s="78"/>
    </row>
    <row r="543" ht="12.75">
      <c r="E543" s="78"/>
    </row>
    <row r="544" ht="12.75">
      <c r="E544" s="78"/>
    </row>
    <row r="545" ht="12.75">
      <c r="E545" s="78"/>
    </row>
    <row r="546" ht="12.75">
      <c r="E546" s="78"/>
    </row>
    <row r="547" ht="12.75">
      <c r="E547" s="78"/>
    </row>
    <row r="548" ht="12.75">
      <c r="E548" s="78"/>
    </row>
    <row r="549" ht="12.75">
      <c r="E549" s="78"/>
    </row>
    <row r="550" ht="12.75">
      <c r="E550" s="78"/>
    </row>
    <row r="551" ht="12.75">
      <c r="E551" s="78"/>
    </row>
    <row r="552" ht="12.75">
      <c r="E552" s="78"/>
    </row>
    <row r="553" ht="12.75">
      <c r="E553" s="78"/>
    </row>
    <row r="554" ht="12.75">
      <c r="E554" s="78"/>
    </row>
    <row r="555" ht="12.75">
      <c r="E555" s="78"/>
    </row>
    <row r="556" ht="12.75">
      <c r="E556" s="78"/>
    </row>
    <row r="557" ht="12.75">
      <c r="E557" s="78"/>
    </row>
    <row r="558" ht="12.75">
      <c r="E558" s="78"/>
    </row>
    <row r="559" ht="12.75">
      <c r="E559" s="78"/>
    </row>
    <row r="560" ht="12.75">
      <c r="E560" s="78"/>
    </row>
    <row r="561" ht="12.75">
      <c r="E561" s="78"/>
    </row>
    <row r="562" ht="12.75">
      <c r="E562" s="78"/>
    </row>
    <row r="563" ht="12.75">
      <c r="E563" s="78"/>
    </row>
    <row r="564" ht="12.75">
      <c r="E564" s="78"/>
    </row>
    <row r="565" ht="12.75">
      <c r="E565" s="78"/>
    </row>
    <row r="566" ht="12.75">
      <c r="E566" s="78"/>
    </row>
    <row r="567" ht="12.75">
      <c r="E567" s="78"/>
    </row>
    <row r="568" ht="12.75">
      <c r="E568" s="78"/>
    </row>
    <row r="569" ht="12.75">
      <c r="E569" s="78"/>
    </row>
    <row r="570" ht="12.75">
      <c r="E570" s="78"/>
    </row>
    <row r="571" ht="12.75">
      <c r="E571" s="78"/>
    </row>
    <row r="572" ht="12.75">
      <c r="E572" s="78"/>
    </row>
    <row r="573" ht="12.75">
      <c r="E573" s="78"/>
    </row>
    <row r="574" ht="12.75">
      <c r="E574" s="78"/>
    </row>
    <row r="575" ht="12.75">
      <c r="E575" s="78"/>
    </row>
    <row r="576" ht="12.75">
      <c r="E576" s="78"/>
    </row>
    <row r="577" ht="12.75">
      <c r="E577" s="78"/>
    </row>
    <row r="578" ht="12.75">
      <c r="E578" s="78"/>
    </row>
    <row r="579" ht="12.75">
      <c r="E579" s="78"/>
    </row>
    <row r="580" ht="12.75">
      <c r="E580" s="78"/>
    </row>
    <row r="581" ht="12.75">
      <c r="E581" s="78"/>
    </row>
    <row r="582" ht="12.75">
      <c r="E582" s="78"/>
    </row>
    <row r="583" ht="12.75">
      <c r="E583" s="78"/>
    </row>
    <row r="584" ht="12.75">
      <c r="E584" s="78"/>
    </row>
    <row r="585" ht="12.75">
      <c r="E585" s="78"/>
    </row>
    <row r="586" ht="12.75">
      <c r="E586" s="78"/>
    </row>
    <row r="587" ht="12.75">
      <c r="E587" s="78"/>
    </row>
    <row r="588" ht="12.75">
      <c r="E588" s="78"/>
    </row>
    <row r="589" ht="12.75">
      <c r="E589" s="78"/>
    </row>
    <row r="590" ht="12.75">
      <c r="E590" s="78"/>
    </row>
    <row r="591" ht="12.75">
      <c r="E591" s="78"/>
    </row>
    <row r="592" ht="12.75">
      <c r="E592" s="78"/>
    </row>
    <row r="593" ht="12.75">
      <c r="E593" s="78"/>
    </row>
    <row r="594" ht="12.75">
      <c r="E594" s="78"/>
    </row>
    <row r="595" ht="12.75">
      <c r="E595" s="78"/>
    </row>
    <row r="596" ht="12.75">
      <c r="E596" s="78"/>
    </row>
    <row r="597" ht="12.75">
      <c r="E597" s="78"/>
    </row>
    <row r="598" ht="12.75">
      <c r="E598" s="78"/>
    </row>
    <row r="599" ht="12.75">
      <c r="E599" s="78"/>
    </row>
    <row r="600" ht="12.75">
      <c r="E600" s="78"/>
    </row>
    <row r="601" ht="12.75">
      <c r="E601" s="78"/>
    </row>
    <row r="602" ht="12.75">
      <c r="E602" s="78"/>
    </row>
    <row r="603" ht="12.75">
      <c r="E603" s="78"/>
    </row>
    <row r="604" ht="12.75">
      <c r="E604" s="78"/>
    </row>
    <row r="605" ht="12.75">
      <c r="E605" s="78"/>
    </row>
    <row r="606" ht="12.75">
      <c r="E606" s="78"/>
    </row>
    <row r="607" ht="12.75">
      <c r="E607" s="78"/>
    </row>
    <row r="608" ht="12.75">
      <c r="E608" s="78"/>
    </row>
    <row r="609" ht="12.75">
      <c r="E609" s="78"/>
    </row>
    <row r="610" ht="12.75">
      <c r="E610" s="78"/>
    </row>
    <row r="611" ht="12.75">
      <c r="E611" s="78"/>
    </row>
    <row r="612" ht="12.75">
      <c r="E612" s="78"/>
    </row>
    <row r="613" ht="12.75">
      <c r="E613" s="78"/>
    </row>
    <row r="614" ht="12.75">
      <c r="E614" s="78"/>
    </row>
    <row r="615" ht="12.75">
      <c r="E615" s="78"/>
    </row>
    <row r="616" ht="12.75">
      <c r="E616" s="78"/>
    </row>
    <row r="617" ht="12.75">
      <c r="E617" s="78"/>
    </row>
    <row r="618" ht="12.75">
      <c r="E618" s="78"/>
    </row>
    <row r="619" ht="12.75">
      <c r="E619" s="78"/>
    </row>
    <row r="620" ht="12.75">
      <c r="E620" s="78"/>
    </row>
    <row r="621" ht="12.75">
      <c r="E621" s="78"/>
    </row>
    <row r="622" ht="12.75">
      <c r="E622" s="78"/>
    </row>
    <row r="623" ht="12.75">
      <c r="E623" s="78"/>
    </row>
    <row r="624" ht="12.75">
      <c r="E624" s="78"/>
    </row>
    <row r="625" ht="12.75">
      <c r="E625" s="78"/>
    </row>
    <row r="626" ht="12.75">
      <c r="E626" s="78"/>
    </row>
    <row r="627" ht="12.75">
      <c r="E627" s="78"/>
    </row>
  </sheetData>
  <sheetProtection/>
  <printOptions/>
  <pageMargins left="0" right="0" top="0.75" bottom="0.75" header="0.05" footer="0.3"/>
  <pageSetup fitToHeight="1" fitToWidth="1" horizontalDpi="600" verticalDpi="600" orientation="portrait" scale="79" r:id="rId1"/>
  <headerFooter alignWithMargins="0">
    <oddHeader>&amp;CDepartment of Administrative Services
Major Maintenance CS23
&amp;A
&amp;D</oddHeader>
    <oddFooter>&amp;LAcct Codes 0017-335-CS23
Reversion 6/30/2025
&amp;C&amp;Z&amp;F&amp;R&amp;P/&amp;N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7">
    <tabColor indexed="30"/>
    <pageSetUpPr fitToPage="1"/>
  </sheetPr>
  <dimension ref="A1:AD41"/>
  <sheetViews>
    <sheetView workbookViewId="0" topLeftCell="A1">
      <selection activeCell="C24" sqref="C24"/>
    </sheetView>
  </sheetViews>
  <sheetFormatPr defaultColWidth="11.421875" defaultRowHeight="15"/>
  <cols>
    <col min="1" max="1" width="23.00390625" style="74" customWidth="1"/>
    <col min="2" max="2" width="11.00390625" style="70" customWidth="1"/>
    <col min="3" max="3" width="8.57421875" style="70" customWidth="1"/>
    <col min="4" max="4" width="11.421875" style="70" customWidth="1"/>
    <col min="5" max="5" width="19.421875" style="53" customWidth="1"/>
    <col min="6" max="6" width="28.00390625" style="37" bestFit="1" customWidth="1"/>
    <col min="7" max="7" width="12.421875" style="37" customWidth="1"/>
    <col min="8" max="8" width="15.421875" style="37" customWidth="1"/>
    <col min="9" max="16384" width="11.421875" style="53" customWidth="1"/>
  </cols>
  <sheetData>
    <row r="1" spans="1:30" s="16" customFormat="1" ht="15.75">
      <c r="A1" s="14" t="str">
        <f>'RECAP #XXXX.XX'!B1</f>
        <v>Project Name</v>
      </c>
      <c r="B1" s="12"/>
      <c r="C1" s="12"/>
      <c r="D1" s="12"/>
      <c r="E1" s="15"/>
      <c r="F1" s="15"/>
      <c r="G1" s="15"/>
      <c r="H1" s="44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s="16" customFormat="1" ht="15.75">
      <c r="A2" s="17" t="str">
        <f>'RECAP #XXXX.XX'!B2</f>
        <v>Project # XXXX.XX</v>
      </c>
      <c r="E2" s="15"/>
      <c r="F2" s="15"/>
      <c r="G2" s="15"/>
      <c r="H2" s="44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s="16" customFormat="1" ht="15.75">
      <c r="A3" s="18" t="str">
        <f>'RECAP #XXXX.XX'!B3</f>
        <v>Program code XXXX.XX</v>
      </c>
      <c r="E3" s="19" t="str">
        <f>'RECAP #XXXX.XX'!E3</f>
        <v>Major Program </v>
      </c>
      <c r="G3" s="15"/>
      <c r="H3" s="4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s="16" customFormat="1" ht="15.75">
      <c r="A4" s="46" t="s">
        <v>0</v>
      </c>
      <c r="B4" s="47"/>
      <c r="C4" s="47"/>
      <c r="D4" s="47"/>
      <c r="E4" s="49"/>
      <c r="G4" s="50"/>
      <c r="H4" s="4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s="16" customFormat="1" ht="15.75">
      <c r="A5" s="22"/>
      <c r="B5" s="51"/>
      <c r="C5" s="51"/>
      <c r="D5" s="51"/>
      <c r="E5" s="99" t="s">
        <v>29</v>
      </c>
      <c r="G5" s="53"/>
      <c r="H5" s="54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16" customFormat="1" ht="15.75">
      <c r="A6" s="1" t="str">
        <f>'RECAP #XXXX.XX'!B5</f>
        <v>Acct. Codes-0017-335-CS23</v>
      </c>
      <c r="B6" s="22"/>
      <c r="C6" s="22"/>
      <c r="D6" s="22"/>
      <c r="E6" s="56"/>
      <c r="F6" s="51"/>
      <c r="G6" s="53"/>
      <c r="H6" s="54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s="28" customFormat="1" ht="15.75">
      <c r="A7" s="24" t="str">
        <f>'RECAP #XXXX.XX'!B6</f>
        <v>Project Manager - </v>
      </c>
      <c r="B7" s="57"/>
      <c r="C7" s="57"/>
      <c r="D7" s="57"/>
      <c r="E7" s="57"/>
      <c r="G7" s="58"/>
      <c r="H7" s="55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s="51" customFormat="1" ht="32.25" thickBot="1">
      <c r="A8" s="86" t="s">
        <v>27</v>
      </c>
      <c r="B8" s="87" t="s">
        <v>3</v>
      </c>
      <c r="C8" s="163" t="s">
        <v>82</v>
      </c>
      <c r="D8" s="163" t="s">
        <v>40</v>
      </c>
      <c r="E8" s="88" t="s">
        <v>10</v>
      </c>
      <c r="F8" s="89" t="s">
        <v>4</v>
      </c>
      <c r="G8" s="89" t="s">
        <v>5</v>
      </c>
      <c r="H8" s="89" t="s">
        <v>6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8" ht="12.75">
      <c r="A9" s="90"/>
      <c r="B9" s="60"/>
      <c r="C9" s="74"/>
      <c r="D9" s="74"/>
      <c r="E9" s="91"/>
      <c r="F9" s="92"/>
      <c r="H9" s="37">
        <f>G9</f>
        <v>0</v>
      </c>
    </row>
    <row r="10" spans="1:8" ht="12.75">
      <c r="A10" s="93"/>
      <c r="B10" s="60"/>
      <c r="F10" s="94"/>
      <c r="H10" s="37">
        <f>H9+G10</f>
        <v>0</v>
      </c>
    </row>
    <row r="11" spans="1:8" ht="12.75">
      <c r="A11" s="93"/>
      <c r="B11" s="60"/>
      <c r="C11" s="60"/>
      <c r="D11" s="60"/>
      <c r="F11" s="94"/>
      <c r="H11" s="37">
        <f aca="true" t="shared" si="0" ref="H11:H20">H10+G11</f>
        <v>0</v>
      </c>
    </row>
    <row r="12" spans="1:8" ht="12.75">
      <c r="A12" s="93" t="s">
        <v>7</v>
      </c>
      <c r="B12" s="60" t="s">
        <v>7</v>
      </c>
      <c r="C12" s="60"/>
      <c r="D12" s="60"/>
      <c r="E12" s="53" t="s">
        <v>7</v>
      </c>
      <c r="F12" s="94"/>
      <c r="H12" s="37">
        <f t="shared" si="0"/>
        <v>0</v>
      </c>
    </row>
    <row r="13" spans="1:8" ht="12.75">
      <c r="A13" s="93" t="s">
        <v>7</v>
      </c>
      <c r="B13" s="60" t="s">
        <v>7</v>
      </c>
      <c r="C13" s="60"/>
      <c r="D13" s="60"/>
      <c r="E13" s="53" t="s">
        <v>7</v>
      </c>
      <c r="F13" s="94"/>
      <c r="H13" s="37">
        <f t="shared" si="0"/>
        <v>0</v>
      </c>
    </row>
    <row r="14" spans="1:8" ht="12.75">
      <c r="A14" s="93"/>
      <c r="B14" s="60"/>
      <c r="C14" s="60"/>
      <c r="D14" s="60"/>
      <c r="F14" s="94"/>
      <c r="H14" s="37">
        <f t="shared" si="0"/>
        <v>0</v>
      </c>
    </row>
    <row r="15" spans="1:8" ht="12.75">
      <c r="A15" s="93"/>
      <c r="B15" s="60"/>
      <c r="C15" s="60"/>
      <c r="D15" s="60"/>
      <c r="E15" s="67"/>
      <c r="F15" s="94"/>
      <c r="H15" s="37">
        <f t="shared" si="0"/>
        <v>0</v>
      </c>
    </row>
    <row r="16" spans="1:8" ht="12.75">
      <c r="A16" s="93"/>
      <c r="B16" s="60"/>
      <c r="C16" s="60"/>
      <c r="D16" s="60"/>
      <c r="F16" s="94"/>
      <c r="H16" s="37">
        <f t="shared" si="0"/>
        <v>0</v>
      </c>
    </row>
    <row r="17" spans="2:8" ht="12.75">
      <c r="B17" s="60"/>
      <c r="C17" s="60"/>
      <c r="D17" s="60"/>
      <c r="F17" s="94"/>
      <c r="H17" s="37">
        <f t="shared" si="0"/>
        <v>0</v>
      </c>
    </row>
    <row r="18" spans="2:8" ht="12.75">
      <c r="B18" s="60"/>
      <c r="C18" s="60"/>
      <c r="D18" s="60"/>
      <c r="F18" s="94"/>
      <c r="H18" s="37">
        <f t="shared" si="0"/>
        <v>0</v>
      </c>
    </row>
    <row r="19" spans="2:8" ht="12.75">
      <c r="B19" s="60"/>
      <c r="C19" s="60"/>
      <c r="D19" s="60"/>
      <c r="F19" s="94"/>
      <c r="H19" s="37">
        <f t="shared" si="0"/>
        <v>0</v>
      </c>
    </row>
    <row r="20" spans="2:8" ht="12.75">
      <c r="B20" s="60"/>
      <c r="C20" s="60"/>
      <c r="D20" s="60"/>
      <c r="F20" s="94"/>
      <c r="H20" s="37">
        <f t="shared" si="0"/>
        <v>0</v>
      </c>
    </row>
    <row r="21" ht="12.75">
      <c r="G21" s="53"/>
    </row>
    <row r="22" spans="1:30" s="67" customFormat="1" ht="16.5" thickBot="1">
      <c r="A22" s="95"/>
      <c r="B22" s="96"/>
      <c r="C22" s="96"/>
      <c r="D22" s="96"/>
      <c r="E22" s="97" t="s">
        <v>25</v>
      </c>
      <c r="F22" s="98"/>
      <c r="G22" s="98">
        <f>SUM(G9:G21)</f>
        <v>0</v>
      </c>
      <c r="H22" s="98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ht="13.5" thickTop="1"/>
    <row r="24" ht="12.75">
      <c r="G24" s="53"/>
    </row>
    <row r="25" spans="1:8" ht="12.75">
      <c r="A25" s="53"/>
      <c r="B25" s="53"/>
      <c r="C25" s="53"/>
      <c r="D25" s="53"/>
      <c r="F25" s="53"/>
      <c r="G25" s="53"/>
      <c r="H25" s="53"/>
    </row>
    <row r="26" spans="1:8" ht="12.75">
      <c r="A26" s="53"/>
      <c r="B26" s="53"/>
      <c r="C26" s="53"/>
      <c r="D26" s="53"/>
      <c r="F26" s="53"/>
      <c r="G26" s="53"/>
      <c r="H26" s="53"/>
    </row>
    <row r="27" spans="1:8" ht="12.75">
      <c r="A27" s="53"/>
      <c r="B27" s="53"/>
      <c r="C27" s="53"/>
      <c r="D27" s="53"/>
      <c r="F27" s="53"/>
      <c r="G27" s="53"/>
      <c r="H27" s="53"/>
    </row>
    <row r="28" spans="1:8" ht="12.75">
      <c r="A28" s="53"/>
      <c r="B28" s="53"/>
      <c r="C28" s="53"/>
      <c r="D28" s="53"/>
      <c r="F28" s="53"/>
      <c r="G28" s="53"/>
      <c r="H28" s="53"/>
    </row>
    <row r="29" spans="1:8" ht="12.75">
      <c r="A29" s="53"/>
      <c r="B29" s="53"/>
      <c r="C29" s="53"/>
      <c r="D29" s="53"/>
      <c r="F29" s="53"/>
      <c r="G29" s="53"/>
      <c r="H29" s="53"/>
    </row>
    <row r="30" spans="1:8" ht="12.75">
      <c r="A30" s="53"/>
      <c r="B30" s="53"/>
      <c r="C30" s="53"/>
      <c r="D30" s="53"/>
      <c r="F30" s="53"/>
      <c r="G30" s="53"/>
      <c r="H30" s="53"/>
    </row>
    <row r="31" spans="1:8" ht="12.75">
      <c r="A31" s="53"/>
      <c r="B31" s="53"/>
      <c r="C31" s="53"/>
      <c r="D31" s="53"/>
      <c r="F31" s="53"/>
      <c r="G31" s="53"/>
      <c r="H31" s="53"/>
    </row>
    <row r="32" spans="1:8" ht="12.75">
      <c r="A32" s="53"/>
      <c r="B32" s="53"/>
      <c r="C32" s="53"/>
      <c r="D32" s="53"/>
      <c r="F32" s="53"/>
      <c r="G32" s="53"/>
      <c r="H32" s="53"/>
    </row>
    <row r="33" spans="1:8" ht="12.75">
      <c r="A33" s="53"/>
      <c r="B33" s="53"/>
      <c r="C33" s="53"/>
      <c r="D33" s="53"/>
      <c r="F33" s="53"/>
      <c r="G33" s="53"/>
      <c r="H33" s="53"/>
    </row>
    <row r="34" spans="1:8" ht="12.75">
      <c r="A34" s="53"/>
      <c r="B34" s="53"/>
      <c r="C34" s="53"/>
      <c r="D34" s="53"/>
      <c r="F34" s="53"/>
      <c r="G34" s="53"/>
      <c r="H34" s="53"/>
    </row>
    <row r="35" spans="1:8" ht="12.75">
      <c r="A35" s="53"/>
      <c r="B35" s="53"/>
      <c r="C35" s="53"/>
      <c r="D35" s="53"/>
      <c r="F35" s="53"/>
      <c r="G35" s="53"/>
      <c r="H35" s="53"/>
    </row>
    <row r="36" spans="1:8" ht="12.75">
      <c r="A36" s="53"/>
      <c r="B36" s="53"/>
      <c r="C36" s="53"/>
      <c r="D36" s="53"/>
      <c r="F36" s="53"/>
      <c r="G36" s="53"/>
      <c r="H36" s="53"/>
    </row>
    <row r="37" spans="1:8" ht="12.75">
      <c r="A37" s="53"/>
      <c r="B37" s="53"/>
      <c r="C37" s="53"/>
      <c r="D37" s="53"/>
      <c r="F37" s="53"/>
      <c r="G37" s="53"/>
      <c r="H37" s="53"/>
    </row>
    <row r="38" spans="1:8" ht="12.75">
      <c r="A38" s="53"/>
      <c r="B38" s="53"/>
      <c r="C38" s="53"/>
      <c r="D38" s="53"/>
      <c r="F38" s="53"/>
      <c r="G38" s="53"/>
      <c r="H38" s="53"/>
    </row>
    <row r="39" spans="1:8" ht="12.75">
      <c r="A39" s="53"/>
      <c r="B39" s="53"/>
      <c r="C39" s="53"/>
      <c r="D39" s="53"/>
      <c r="F39" s="53"/>
      <c r="G39" s="53"/>
      <c r="H39" s="53"/>
    </row>
    <row r="40" spans="1:8" ht="12.75">
      <c r="A40" s="53"/>
      <c r="B40" s="53"/>
      <c r="C40" s="53"/>
      <c r="D40" s="53"/>
      <c r="F40" s="53"/>
      <c r="G40" s="53"/>
      <c r="H40" s="53"/>
    </row>
    <row r="41" spans="1:8" ht="12.75">
      <c r="A41" s="53"/>
      <c r="B41" s="53"/>
      <c r="C41" s="53"/>
      <c r="D41" s="53"/>
      <c r="F41" s="53"/>
      <c r="H41" s="53"/>
    </row>
  </sheetData>
  <sheetProtection/>
  <printOptions/>
  <pageMargins left="0" right="0" top="0.75" bottom="0.75" header="0.05" footer="0.3"/>
  <pageSetup fitToHeight="1" fitToWidth="1" horizontalDpi="600" verticalDpi="600" orientation="portrait" scale="80" r:id="rId1"/>
  <headerFooter alignWithMargins="0">
    <oddHeader>&amp;CDepartment of Administrative Services
Major Maintenance CS23
&amp;A
&amp;D</oddHeader>
    <oddFooter>&amp;LAcct Codes 0017-335-CS23
Reversion 6/30/2025
&amp;C&amp;Z&amp;F&amp;R&amp;P/&amp;N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38"/>
  <sheetViews>
    <sheetView tabSelected="1" workbookViewId="0" topLeftCell="A1">
      <selection activeCell="A1" sqref="A1"/>
    </sheetView>
  </sheetViews>
  <sheetFormatPr defaultColWidth="11.421875" defaultRowHeight="15"/>
  <cols>
    <col min="1" max="1" width="3.421875" style="6" bestFit="1" customWidth="1"/>
    <col min="2" max="2" width="9.57421875" style="102" customWidth="1"/>
    <col min="3" max="3" width="60.421875" style="6" customWidth="1"/>
    <col min="4" max="4" width="14.421875" style="7" customWidth="1"/>
    <col min="5" max="5" width="15.421875" style="5" customWidth="1"/>
    <col min="6" max="6" width="13.57421875" style="5" customWidth="1"/>
    <col min="7" max="7" width="15.57421875" style="5" bestFit="1" customWidth="1"/>
    <col min="8" max="8" width="14.57421875" style="5" customWidth="1"/>
    <col min="9" max="9" width="14.421875" style="5" customWidth="1"/>
    <col min="10" max="10" width="14.421875" style="105" customWidth="1"/>
    <col min="11" max="11" width="17.00390625" style="105" bestFit="1" customWidth="1"/>
    <col min="12" max="19" width="11.421875" style="105" customWidth="1"/>
    <col min="20" max="16384" width="11.421875" style="6" customWidth="1"/>
  </cols>
  <sheetData>
    <row r="1" spans="3:7" ht="12.75">
      <c r="C1" s="103" t="s">
        <v>7</v>
      </c>
      <c r="E1" s="104" t="s">
        <v>7</v>
      </c>
      <c r="F1" s="104"/>
      <c r="G1" s="104"/>
    </row>
    <row r="2" spans="1:19" s="111" customFormat="1" ht="54" customHeight="1" thickBot="1">
      <c r="A2" s="106" t="s">
        <v>14</v>
      </c>
      <c r="B2" s="107" t="s">
        <v>15</v>
      </c>
      <c r="C2" s="108" t="s">
        <v>16</v>
      </c>
      <c r="D2" s="109" t="s">
        <v>17</v>
      </c>
      <c r="E2" s="165" t="s">
        <v>41</v>
      </c>
      <c r="F2" s="166" t="s">
        <v>34</v>
      </c>
      <c r="G2" s="167" t="s">
        <v>18</v>
      </c>
      <c r="H2" s="165" t="s">
        <v>19</v>
      </c>
      <c r="I2" s="165" t="s">
        <v>20</v>
      </c>
      <c r="J2" s="167" t="s">
        <v>42</v>
      </c>
      <c r="K2" s="165" t="s">
        <v>43</v>
      </c>
      <c r="L2" s="110"/>
      <c r="M2" s="110"/>
      <c r="N2" s="110"/>
      <c r="O2" s="110"/>
      <c r="P2" s="110"/>
      <c r="Q2" s="110"/>
      <c r="R2" s="110"/>
      <c r="S2" s="110"/>
    </row>
    <row r="3" spans="1:8" ht="12.75">
      <c r="A3" s="112"/>
      <c r="B3" s="113"/>
      <c r="C3" s="158" t="s">
        <v>56</v>
      </c>
      <c r="D3" s="157">
        <v>1000000</v>
      </c>
      <c r="E3" s="8"/>
      <c r="F3" s="8"/>
      <c r="G3" s="8"/>
      <c r="H3" s="8"/>
    </row>
    <row r="4" spans="1:8" ht="12.75">
      <c r="A4" s="112"/>
      <c r="B4" s="113"/>
      <c r="C4" s="158" t="s">
        <v>34</v>
      </c>
      <c r="D4" s="114"/>
      <c r="E4" s="8"/>
      <c r="F4" s="8"/>
      <c r="G4" s="8"/>
      <c r="H4" s="8"/>
    </row>
    <row r="5" spans="1:8" ht="13.5" thickBot="1">
      <c r="A5" s="112"/>
      <c r="B5" s="113"/>
      <c r="C5" s="158" t="s">
        <v>35</v>
      </c>
      <c r="D5" s="114"/>
      <c r="E5" s="159">
        <v>0</v>
      </c>
      <c r="F5" s="8"/>
      <c r="G5" s="8"/>
      <c r="H5" s="8"/>
    </row>
    <row r="6" spans="1:8" ht="14.25" thickBot="1" thickTop="1">
      <c r="A6" s="112"/>
      <c r="B6" s="113"/>
      <c r="C6" s="158" t="s">
        <v>36</v>
      </c>
      <c r="D6" s="114"/>
      <c r="E6" s="159">
        <f>D3+D4-E5</f>
        <v>1000000</v>
      </c>
      <c r="F6" s="8"/>
      <c r="G6" s="8"/>
      <c r="H6" s="8"/>
    </row>
    <row r="7" spans="1:8" ht="14.25" thickBot="1" thickTop="1">
      <c r="A7" s="112"/>
      <c r="B7" s="113"/>
      <c r="C7" s="158" t="s">
        <v>37</v>
      </c>
      <c r="D7" s="114"/>
      <c r="E7" s="160">
        <f>+G32</f>
        <v>628848.0299999999</v>
      </c>
      <c r="F7" s="8"/>
      <c r="G7" s="8"/>
      <c r="H7" s="8"/>
    </row>
    <row r="8" spans="1:8" ht="13.5" thickBot="1">
      <c r="A8" s="112"/>
      <c r="B8" s="113"/>
      <c r="C8" s="158" t="s">
        <v>38</v>
      </c>
      <c r="D8" s="114"/>
      <c r="E8" s="161">
        <f>E6-E7</f>
        <v>371151.9700000001</v>
      </c>
      <c r="F8" s="8"/>
      <c r="G8" s="8"/>
      <c r="H8" s="8"/>
    </row>
    <row r="9" spans="1:8" ht="12.75">
      <c r="A9" s="112"/>
      <c r="B9" s="113"/>
      <c r="C9" s="3"/>
      <c r="D9" s="114"/>
      <c r="E9" s="8"/>
      <c r="F9" s="8"/>
      <c r="G9" s="8"/>
      <c r="H9" s="8"/>
    </row>
    <row r="10" spans="1:8" ht="12.75">
      <c r="A10" s="112"/>
      <c r="B10" s="113"/>
      <c r="C10" s="3"/>
      <c r="D10" s="114"/>
      <c r="E10" s="8"/>
      <c r="F10" s="8"/>
      <c r="G10" s="8"/>
      <c r="H10" s="8"/>
    </row>
    <row r="11" spans="1:8" ht="12.75">
      <c r="A11" s="112"/>
      <c r="B11" s="113"/>
      <c r="C11" s="3"/>
      <c r="D11" s="114"/>
      <c r="E11" s="8"/>
      <c r="F11" s="8"/>
      <c r="G11" s="8"/>
      <c r="H11" s="8"/>
    </row>
    <row r="12" spans="1:11" ht="15.75">
      <c r="A12" s="115"/>
      <c r="B12" s="116"/>
      <c r="C12" s="168" t="s">
        <v>54</v>
      </c>
      <c r="D12" s="117"/>
      <c r="E12" s="118"/>
      <c r="F12" s="118"/>
      <c r="G12" s="118"/>
      <c r="H12" s="118"/>
      <c r="I12" s="118"/>
      <c r="J12" s="119"/>
      <c r="K12" s="119"/>
    </row>
    <row r="13" spans="1:19" s="9" customFormat="1" ht="22.5">
      <c r="A13" s="120"/>
      <c r="B13" s="121"/>
      <c r="C13" s="122"/>
      <c r="D13" s="123"/>
      <c r="E13" s="151" t="s">
        <v>32</v>
      </c>
      <c r="F13" s="150" t="s">
        <v>33</v>
      </c>
      <c r="G13" s="150" t="s">
        <v>39</v>
      </c>
      <c r="H13" s="150" t="s">
        <v>33</v>
      </c>
      <c r="I13" s="150" t="s">
        <v>33</v>
      </c>
      <c r="J13" s="150" t="s">
        <v>33</v>
      </c>
      <c r="K13" s="150" t="s">
        <v>33</v>
      </c>
      <c r="L13" s="124"/>
      <c r="M13" s="124"/>
      <c r="N13" s="124"/>
      <c r="O13" s="124"/>
      <c r="P13" s="124"/>
      <c r="Q13" s="124"/>
      <c r="R13" s="124"/>
      <c r="S13" s="124"/>
    </row>
    <row r="14" spans="1:19" s="9" customFormat="1" ht="12.75">
      <c r="A14" s="120"/>
      <c r="B14" s="121" t="s">
        <v>74</v>
      </c>
      <c r="C14" s="178" t="s">
        <v>61</v>
      </c>
      <c r="D14" s="123" t="s">
        <v>75</v>
      </c>
      <c r="E14" s="139">
        <f>501964.67+1742.13+67812.89+7442.4+6541.82</f>
        <v>585503.9099999999</v>
      </c>
      <c r="F14" s="123"/>
      <c r="G14" s="139">
        <f>E14+F14</f>
        <v>585503.9099999999</v>
      </c>
      <c r="H14" s="123">
        <f>'RECAP #9333.00'!D16</f>
        <v>556007.4199999999</v>
      </c>
      <c r="I14" s="123">
        <f>'RECAP #9333.00'!E16</f>
        <v>556007.42</v>
      </c>
      <c r="J14" s="184">
        <f>'RECAP #9333.00'!F16</f>
        <v>-1.1641532182693481E-10</v>
      </c>
      <c r="K14" s="123">
        <f>'RECAP #9333.00'!G16</f>
        <v>29496.48999999999</v>
      </c>
      <c r="L14" s="124"/>
      <c r="M14" s="124"/>
      <c r="N14" s="124"/>
      <c r="O14" s="124"/>
      <c r="P14" s="124"/>
      <c r="Q14" s="124"/>
      <c r="R14" s="124"/>
      <c r="S14" s="124"/>
    </row>
    <row r="15" spans="1:19" s="9" customFormat="1" ht="12.75">
      <c r="A15" s="120"/>
      <c r="B15" s="121" t="s">
        <v>117</v>
      </c>
      <c r="C15" s="178" t="s">
        <v>118</v>
      </c>
      <c r="D15" s="123" t="s">
        <v>119</v>
      </c>
      <c r="E15" s="139">
        <v>13344.12</v>
      </c>
      <c r="F15" s="123"/>
      <c r="G15" s="139">
        <f>E15+F15</f>
        <v>13344.12</v>
      </c>
      <c r="H15" s="123">
        <f>'RECAP #9333.03'!D14</f>
        <v>11912.86</v>
      </c>
      <c r="I15" s="123">
        <f>'RECAP #9333.03'!E14</f>
        <v>0</v>
      </c>
      <c r="J15" s="123">
        <f>'RECAP #9333.03'!F14</f>
        <v>11912.86</v>
      </c>
      <c r="K15" s="123">
        <f>'RECAP #9333.03'!G14</f>
        <v>1431.2600000000002</v>
      </c>
      <c r="L15" s="124"/>
      <c r="M15" s="124"/>
      <c r="N15" s="124"/>
      <c r="O15" s="124"/>
      <c r="P15" s="124"/>
      <c r="Q15" s="124"/>
      <c r="R15" s="124"/>
      <c r="S15" s="124"/>
    </row>
    <row r="16" spans="1:19" s="9" customFormat="1" ht="12.75">
      <c r="A16" s="120"/>
      <c r="B16" s="121" t="s">
        <v>134</v>
      </c>
      <c r="C16" s="178" t="s">
        <v>135</v>
      </c>
      <c r="D16" s="123" t="s">
        <v>136</v>
      </c>
      <c r="E16" s="139">
        <v>30000</v>
      </c>
      <c r="F16" s="123"/>
      <c r="G16" s="139">
        <f>E16+F16</f>
        <v>30000</v>
      </c>
      <c r="H16" s="123">
        <f>'RECAP #9421.00'!D14</f>
        <v>6000</v>
      </c>
      <c r="I16" s="123">
        <f>'RECAP #9421.00'!E14</f>
        <v>0</v>
      </c>
      <c r="J16" s="123">
        <f>'RECAP #9421.00'!F14</f>
        <v>6000</v>
      </c>
      <c r="K16" s="123">
        <f>'RECAP #9421.00'!G14</f>
        <v>24000</v>
      </c>
      <c r="L16" s="124"/>
      <c r="M16" s="124"/>
      <c r="N16" s="124"/>
      <c r="O16" s="124"/>
      <c r="P16" s="124"/>
      <c r="Q16" s="124"/>
      <c r="R16" s="124"/>
      <c r="S16" s="124"/>
    </row>
    <row r="17" spans="1:19" s="9" customFormat="1" ht="12.75">
      <c r="A17" s="120"/>
      <c r="B17" s="121"/>
      <c r="C17" s="178"/>
      <c r="D17" s="123"/>
      <c r="E17" s="139"/>
      <c r="F17" s="123"/>
      <c r="G17" s="139"/>
      <c r="H17" s="123"/>
      <c r="I17" s="123"/>
      <c r="J17" s="123"/>
      <c r="K17" s="123"/>
      <c r="L17" s="124"/>
      <c r="M17" s="124"/>
      <c r="N17" s="124"/>
      <c r="O17" s="124"/>
      <c r="P17" s="124"/>
      <c r="Q17" s="124"/>
      <c r="R17" s="124"/>
      <c r="S17" s="124"/>
    </row>
    <row r="18" spans="1:19" s="9" customFormat="1" ht="12.75">
      <c r="A18" s="120"/>
      <c r="B18" s="121"/>
      <c r="C18" s="178"/>
      <c r="D18" s="123"/>
      <c r="E18" s="139"/>
      <c r="F18" s="123"/>
      <c r="G18" s="139"/>
      <c r="H18" s="123"/>
      <c r="I18" s="123"/>
      <c r="J18" s="123"/>
      <c r="K18" s="123"/>
      <c r="L18" s="124"/>
      <c r="M18" s="124"/>
      <c r="N18" s="124"/>
      <c r="O18" s="124"/>
      <c r="P18" s="124"/>
      <c r="Q18" s="124"/>
      <c r="R18" s="124"/>
      <c r="S18" s="124"/>
    </row>
    <row r="19" spans="1:19" s="9" customFormat="1" ht="12.75">
      <c r="A19" s="120"/>
      <c r="B19" s="121"/>
      <c r="C19" s="178"/>
      <c r="D19" s="123"/>
      <c r="E19" s="139"/>
      <c r="F19" s="123"/>
      <c r="G19" s="139"/>
      <c r="H19" s="123"/>
      <c r="I19" s="123"/>
      <c r="J19" s="123"/>
      <c r="K19" s="123"/>
      <c r="L19" s="124"/>
      <c r="M19" s="124"/>
      <c r="N19" s="124"/>
      <c r="O19" s="124"/>
      <c r="P19" s="124"/>
      <c r="Q19" s="124"/>
      <c r="R19" s="124"/>
      <c r="S19" s="124"/>
    </row>
    <row r="20" spans="1:19" s="9" customFormat="1" ht="12.75">
      <c r="A20" s="120"/>
      <c r="B20" s="121"/>
      <c r="C20" s="178"/>
      <c r="D20" s="123"/>
      <c r="E20" s="139"/>
      <c r="F20" s="123"/>
      <c r="G20" s="139"/>
      <c r="H20" s="123"/>
      <c r="I20" s="123"/>
      <c r="J20" s="123"/>
      <c r="K20" s="123"/>
      <c r="L20" s="124"/>
      <c r="M20" s="124"/>
      <c r="N20" s="124"/>
      <c r="O20" s="124"/>
      <c r="P20" s="124"/>
      <c r="Q20" s="124"/>
      <c r="R20" s="124"/>
      <c r="S20" s="124"/>
    </row>
    <row r="21" spans="1:19" s="9" customFormat="1" ht="12.75">
      <c r="A21" s="120"/>
      <c r="B21" s="121"/>
      <c r="C21" s="178"/>
      <c r="D21" s="123"/>
      <c r="E21" s="139"/>
      <c r="F21" s="123"/>
      <c r="G21" s="139"/>
      <c r="H21" s="123"/>
      <c r="I21" s="123"/>
      <c r="J21" s="123"/>
      <c r="K21" s="123"/>
      <c r="L21" s="124"/>
      <c r="M21" s="124"/>
      <c r="N21" s="124"/>
      <c r="O21" s="124"/>
      <c r="P21" s="124"/>
      <c r="Q21" s="124"/>
      <c r="R21" s="124"/>
      <c r="S21" s="124"/>
    </row>
    <row r="22" spans="1:19" s="9" customFormat="1" ht="12.75">
      <c r="A22" s="120"/>
      <c r="B22" s="121"/>
      <c r="C22" s="178"/>
      <c r="D22" s="123"/>
      <c r="E22" s="139"/>
      <c r="F22" s="123"/>
      <c r="G22" s="139"/>
      <c r="H22" s="123"/>
      <c r="I22" s="123"/>
      <c r="J22" s="123"/>
      <c r="K22" s="123"/>
      <c r="L22" s="124"/>
      <c r="M22" s="124"/>
      <c r="N22" s="124"/>
      <c r="O22" s="124"/>
      <c r="P22" s="124"/>
      <c r="Q22" s="124"/>
      <c r="R22" s="124"/>
      <c r="S22" s="124"/>
    </row>
    <row r="23" spans="1:19" s="9" customFormat="1" ht="12.75">
      <c r="A23" s="120"/>
      <c r="B23" s="121"/>
      <c r="C23" s="178"/>
      <c r="D23" s="123"/>
      <c r="E23" s="139"/>
      <c r="F23" s="123"/>
      <c r="G23" s="139"/>
      <c r="H23" s="123"/>
      <c r="I23" s="123"/>
      <c r="J23" s="123"/>
      <c r="K23" s="123"/>
      <c r="L23" s="124"/>
      <c r="M23" s="124"/>
      <c r="N23" s="124"/>
      <c r="O23" s="124"/>
      <c r="P23" s="124"/>
      <c r="Q23" s="124"/>
      <c r="R23" s="124"/>
      <c r="S23" s="124"/>
    </row>
    <row r="24" spans="1:19" s="9" customFormat="1" ht="12.75">
      <c r="A24" s="120"/>
      <c r="B24" s="121"/>
      <c r="C24" s="178"/>
      <c r="D24" s="123"/>
      <c r="E24" s="139"/>
      <c r="F24" s="123"/>
      <c r="G24" s="139"/>
      <c r="H24" s="123"/>
      <c r="I24" s="123"/>
      <c r="J24" s="123"/>
      <c r="K24" s="123"/>
      <c r="L24" s="124"/>
      <c r="M24" s="124"/>
      <c r="N24" s="124"/>
      <c r="O24" s="124"/>
      <c r="P24" s="124"/>
      <c r="Q24" s="124"/>
      <c r="R24" s="124"/>
      <c r="S24" s="124"/>
    </row>
    <row r="25" spans="1:19" s="9" customFormat="1" ht="12.75">
      <c r="A25" s="120"/>
      <c r="B25" s="121"/>
      <c r="C25" s="178"/>
      <c r="D25" s="123"/>
      <c r="E25" s="139"/>
      <c r="F25" s="123"/>
      <c r="G25" s="139"/>
      <c r="H25" s="123"/>
      <c r="I25" s="123"/>
      <c r="J25" s="123"/>
      <c r="K25" s="123"/>
      <c r="L25" s="124"/>
      <c r="M25" s="124"/>
      <c r="N25" s="124"/>
      <c r="O25" s="124"/>
      <c r="P25" s="124"/>
      <c r="Q25" s="124"/>
      <c r="R25" s="124"/>
      <c r="S25" s="124"/>
    </row>
    <row r="26" spans="1:19" s="9" customFormat="1" ht="12.75">
      <c r="A26" s="120"/>
      <c r="B26" s="121"/>
      <c r="C26" s="164"/>
      <c r="D26" s="123"/>
      <c r="E26" s="139"/>
      <c r="F26" s="123"/>
      <c r="G26" s="139"/>
      <c r="H26" s="123"/>
      <c r="I26" s="123"/>
      <c r="J26" s="123"/>
      <c r="K26" s="123"/>
      <c r="L26" s="124"/>
      <c r="M26" s="124"/>
      <c r="N26" s="124"/>
      <c r="O26" s="124"/>
      <c r="P26" s="124"/>
      <c r="Q26" s="124"/>
      <c r="R26" s="124"/>
      <c r="S26" s="124"/>
    </row>
    <row r="27" spans="1:19" s="9" customFormat="1" ht="12.75">
      <c r="A27" s="120"/>
      <c r="B27" s="121"/>
      <c r="C27" s="164"/>
      <c r="D27" s="123"/>
      <c r="E27" s="139"/>
      <c r="F27" s="123"/>
      <c r="G27" s="139"/>
      <c r="H27" s="123"/>
      <c r="I27" s="123"/>
      <c r="J27" s="123"/>
      <c r="K27" s="123"/>
      <c r="L27" s="124"/>
      <c r="M27" s="124"/>
      <c r="N27" s="124"/>
      <c r="O27" s="124"/>
      <c r="P27" s="124"/>
      <c r="Q27" s="124"/>
      <c r="R27" s="124"/>
      <c r="S27" s="124"/>
    </row>
    <row r="28" spans="1:19" s="9" customFormat="1" ht="12.75">
      <c r="A28" s="125"/>
      <c r="B28" s="121"/>
      <c r="C28" s="154"/>
      <c r="D28" s="120"/>
      <c r="E28" s="139"/>
      <c r="F28" s="140"/>
      <c r="G28" s="139"/>
      <c r="H28" s="141"/>
      <c r="I28" s="141"/>
      <c r="J28" s="141"/>
      <c r="K28" s="141"/>
      <c r="L28" s="124"/>
      <c r="M28" s="124"/>
      <c r="N28" s="124"/>
      <c r="O28" s="124"/>
      <c r="P28" s="124"/>
      <c r="Q28" s="124"/>
      <c r="R28" s="124"/>
      <c r="S28" s="124"/>
    </row>
    <row r="29" spans="1:11" ht="12.75">
      <c r="A29" s="125"/>
      <c r="B29" s="121"/>
      <c r="C29" s="153"/>
      <c r="D29" s="120"/>
      <c r="E29" s="139"/>
      <c r="F29" s="139"/>
      <c r="G29" s="139"/>
      <c r="H29" s="139"/>
      <c r="I29" s="139"/>
      <c r="J29" s="139"/>
      <c r="K29" s="139"/>
    </row>
    <row r="30" spans="1:11" ht="12.75">
      <c r="A30" s="125"/>
      <c r="B30" s="121"/>
      <c r="C30" s="156"/>
      <c r="D30" s="120"/>
      <c r="E30" s="139"/>
      <c r="F30" s="139"/>
      <c r="G30" s="139"/>
      <c r="H30" s="139"/>
      <c r="I30" s="139"/>
      <c r="J30" s="139"/>
      <c r="K30" s="139"/>
    </row>
    <row r="31" spans="1:11" ht="12.75">
      <c r="A31" s="125"/>
      <c r="B31" s="127"/>
      <c r="C31" s="155"/>
      <c r="D31" s="126"/>
      <c r="E31" s="139"/>
      <c r="F31" s="139"/>
      <c r="G31" s="139"/>
      <c r="H31" s="139"/>
      <c r="I31" s="139"/>
      <c r="J31" s="139"/>
      <c r="K31" s="139"/>
    </row>
    <row r="32" spans="1:21" s="5" customFormat="1" ht="13.5" thickBot="1">
      <c r="A32" s="137"/>
      <c r="B32" s="152"/>
      <c r="C32" s="169" t="s">
        <v>55</v>
      </c>
      <c r="D32" s="138"/>
      <c r="E32" s="142">
        <f aca="true" t="shared" si="0" ref="E32:K32">SUM(E13:E31)</f>
        <v>628848.0299999999</v>
      </c>
      <c r="F32" s="142">
        <f t="shared" si="0"/>
        <v>0</v>
      </c>
      <c r="G32" s="142">
        <f t="shared" si="0"/>
        <v>628848.0299999999</v>
      </c>
      <c r="H32" s="142">
        <f t="shared" si="0"/>
        <v>573920.2799999999</v>
      </c>
      <c r="I32" s="142">
        <f t="shared" si="0"/>
        <v>556007.42</v>
      </c>
      <c r="J32" s="185">
        <f t="shared" si="0"/>
        <v>17912.859999999884</v>
      </c>
      <c r="K32" s="142">
        <f t="shared" si="0"/>
        <v>54927.74999999999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11" ht="14.25" thickBot="1" thickTop="1">
      <c r="A33" s="128"/>
      <c r="B33" s="129"/>
      <c r="C33" s="130"/>
      <c r="D33" s="131"/>
      <c r="E33" s="143"/>
      <c r="F33" s="143"/>
      <c r="G33" s="143"/>
      <c r="H33" s="143"/>
      <c r="I33" s="143"/>
      <c r="J33" s="144"/>
      <c r="K33" s="144"/>
    </row>
    <row r="34" spans="1:11" ht="12.75">
      <c r="A34" s="112"/>
      <c r="B34" s="132"/>
      <c r="C34" s="2"/>
      <c r="D34" s="114"/>
      <c r="E34" s="145"/>
      <c r="F34" s="145"/>
      <c r="G34" s="170" t="s">
        <v>45</v>
      </c>
      <c r="H34" s="145"/>
      <c r="I34" s="146"/>
      <c r="J34" s="147"/>
      <c r="K34" s="175">
        <f>E8</f>
        <v>371151.9700000001</v>
      </c>
    </row>
    <row r="35" spans="1:11" ht="39" thickBot="1">
      <c r="A35" s="112"/>
      <c r="B35" s="133"/>
      <c r="C35" s="174" t="s">
        <v>50</v>
      </c>
      <c r="D35" s="134"/>
      <c r="E35" s="148"/>
      <c r="F35" s="148"/>
      <c r="G35" s="171" t="s">
        <v>46</v>
      </c>
      <c r="H35" s="148"/>
      <c r="I35" s="146"/>
      <c r="J35" s="147"/>
      <c r="K35" s="149">
        <f>SUM(K32:K34)</f>
        <v>426079.7200000001</v>
      </c>
    </row>
    <row r="36" spans="1:10" ht="13.5" thickTop="1">
      <c r="A36" s="112"/>
      <c r="B36" s="132"/>
      <c r="C36" s="135" t="s">
        <v>7</v>
      </c>
      <c r="D36" s="114"/>
      <c r="E36" s="3"/>
      <c r="F36" s="3"/>
      <c r="G36" s="172" t="s">
        <v>47</v>
      </c>
      <c r="H36" s="3"/>
      <c r="J36" s="175">
        <f>E6</f>
        <v>1000000</v>
      </c>
    </row>
    <row r="37" spans="1:11" ht="12.75">
      <c r="A37" s="112"/>
      <c r="B37" s="132"/>
      <c r="C37" s="2"/>
      <c r="D37" s="114"/>
      <c r="E37" s="3"/>
      <c r="F37" s="3"/>
      <c r="G37" s="173" t="s">
        <v>48</v>
      </c>
      <c r="H37" s="3"/>
      <c r="J37" s="176">
        <f>H32*-1</f>
        <v>-573920.2799999999</v>
      </c>
      <c r="K37" s="175">
        <f>SUM(J36:J37)</f>
        <v>426079.7200000001</v>
      </c>
    </row>
    <row r="38" spans="1:11" ht="13.5" thickBot="1">
      <c r="A38" s="112"/>
      <c r="B38" s="6"/>
      <c r="C38" s="2"/>
      <c r="D38" s="114"/>
      <c r="E38" s="3"/>
      <c r="F38" s="3"/>
      <c r="G38" s="172" t="s">
        <v>49</v>
      </c>
      <c r="H38" s="3"/>
      <c r="K38" s="177">
        <f>K35-K37</f>
        <v>0</v>
      </c>
    </row>
    <row r="39" ht="13.5" thickTop="1"/>
  </sheetData>
  <sheetProtection/>
  <printOptions/>
  <pageMargins left="0.25" right="0.25" top="0.75" bottom="0.75" header="0.3" footer="0.3"/>
  <pageSetup fitToHeight="0" horizontalDpi="600" verticalDpi="600" orientation="landscape" scale="65" r:id="rId3"/>
  <headerFooter alignWithMargins="0">
    <oddHeader>&amp;CDepartment of Administrative Services
Major Maintenance 
CS23
&amp;A
&amp;D</oddHeader>
    <oddFooter>&amp;LAcct Codes 0017-335-CS23
Reversion 6/30/2026
&amp;C&amp;Z&amp;F&amp;R&amp;P/&amp;N</oddFooter>
  </headerFooter>
  <ignoredErrors>
    <ignoredError sqref="B1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3">
    <pageSetUpPr fitToPage="1"/>
  </sheetPr>
  <dimension ref="A1:H26"/>
  <sheetViews>
    <sheetView workbookViewId="0" topLeftCell="A1">
      <selection activeCell="D25" sqref="D25"/>
    </sheetView>
  </sheetViews>
  <sheetFormatPr defaultColWidth="11.421875" defaultRowHeight="15"/>
  <cols>
    <col min="1" max="1" width="3.57421875" style="13" customWidth="1"/>
    <col min="2" max="2" width="25.00390625" style="16" customWidth="1"/>
    <col min="3" max="3" width="17.421875" style="16" customWidth="1"/>
    <col min="4" max="4" width="17.00390625" style="15" customWidth="1"/>
    <col min="5" max="5" width="13.421875" style="15" bestFit="1" customWidth="1"/>
    <col min="6" max="6" width="16.421875" style="15" customWidth="1"/>
    <col min="7" max="7" width="16.421875" style="15" bestFit="1" customWidth="1"/>
    <col min="8" max="16384" width="11.421875" style="16" customWidth="1"/>
  </cols>
  <sheetData>
    <row r="1" spans="2:3" ht="15.75">
      <c r="B1" s="14" t="s">
        <v>61</v>
      </c>
      <c r="C1" s="12"/>
    </row>
    <row r="2" ht="15.75">
      <c r="B2" s="17" t="s">
        <v>62</v>
      </c>
    </row>
    <row r="3" spans="2:5" ht="15.75">
      <c r="B3" s="18" t="s">
        <v>63</v>
      </c>
      <c r="E3" s="19" t="s">
        <v>64</v>
      </c>
    </row>
    <row r="4" spans="2:3" ht="15.75">
      <c r="B4" s="20" t="s">
        <v>21</v>
      </c>
      <c r="C4" s="21" t="s">
        <v>7</v>
      </c>
    </row>
    <row r="5" ht="15.75">
      <c r="B5" s="22" t="s">
        <v>51</v>
      </c>
    </row>
    <row r="6" spans="1:7" s="28" customFormat="1" ht="15.75">
      <c r="A6" s="23"/>
      <c r="B6" s="24" t="s">
        <v>66</v>
      </c>
      <c r="C6" s="25"/>
      <c r="D6" s="26" t="s">
        <v>7</v>
      </c>
      <c r="E6" s="27"/>
      <c r="F6" s="27"/>
      <c r="G6" s="27"/>
    </row>
    <row r="7" spans="2:7" s="13" customFormat="1" ht="26.25" customHeight="1" thickBot="1">
      <c r="B7" s="29" t="s">
        <v>7</v>
      </c>
      <c r="C7" s="30" t="s">
        <v>30</v>
      </c>
      <c r="D7" s="31" t="s">
        <v>8</v>
      </c>
      <c r="E7" s="32" t="s">
        <v>9</v>
      </c>
      <c r="F7" s="33" t="s">
        <v>22</v>
      </c>
      <c r="G7" s="33" t="s">
        <v>23</v>
      </c>
    </row>
    <row r="8" spans="2:7" ht="27.75" customHeight="1">
      <c r="B8" s="13" t="s">
        <v>44</v>
      </c>
      <c r="C8" s="34">
        <f>FINANCIAL!G14</f>
        <v>585503.9099999999</v>
      </c>
      <c r="D8" s="100"/>
      <c r="E8" s="100"/>
      <c r="F8" s="100"/>
      <c r="G8" s="35"/>
    </row>
    <row r="9" spans="3:7" ht="12.75">
      <c r="C9" s="101"/>
      <c r="D9" s="36"/>
      <c r="E9" s="36"/>
      <c r="F9" s="36"/>
      <c r="G9" s="35"/>
    </row>
    <row r="10" spans="1:7" ht="12.75">
      <c r="A10" s="186" t="s">
        <v>116</v>
      </c>
      <c r="B10" s="16" t="s">
        <v>57</v>
      </c>
      <c r="C10" s="101"/>
      <c r="D10" s="100">
        <f>'#9333.00 Communications Innovat'!E23</f>
        <v>540281.07</v>
      </c>
      <c r="E10" s="100">
        <f>'#9333.00 Communications Innovat'!G23</f>
        <v>540281.0700000001</v>
      </c>
      <c r="F10" s="100">
        <f>'#9333.00 Communications Innovat'!I23</f>
        <v>0</v>
      </c>
      <c r="G10" s="35"/>
    </row>
    <row r="11" spans="2:7" ht="12.75">
      <c r="B11" s="16" t="s">
        <v>31</v>
      </c>
      <c r="C11" s="101"/>
      <c r="D11" s="100">
        <f>'#9333.00 PM TIME'!D23</f>
        <v>0</v>
      </c>
      <c r="E11" s="100">
        <f>'#9333.00 PM TIME'!F23</f>
        <v>0</v>
      </c>
      <c r="F11" s="100">
        <f>'#9333.00 PM TIME'!H23</f>
        <v>0</v>
      </c>
      <c r="G11" s="35"/>
    </row>
    <row r="12" spans="2:7" ht="12.75">
      <c r="B12" s="16" t="s">
        <v>1</v>
      </c>
      <c r="C12" s="36"/>
      <c r="D12" s="94">
        <f>'#9333.00 Misc'!G22</f>
        <v>15726.349999999999</v>
      </c>
      <c r="E12" s="94">
        <f>'#9333.00 Misc'!G22</f>
        <v>15726.349999999999</v>
      </c>
      <c r="F12" s="100">
        <f>D12-E12</f>
        <v>0</v>
      </c>
      <c r="G12" s="35"/>
    </row>
    <row r="13" spans="3:7" ht="12.75">
      <c r="C13" s="36"/>
      <c r="D13" s="94"/>
      <c r="E13" s="94"/>
      <c r="F13" s="100"/>
      <c r="G13" s="35"/>
    </row>
    <row r="14" spans="1:7" s="28" customFormat="1" ht="12.75" customHeight="1">
      <c r="A14" s="23"/>
      <c r="B14" s="38"/>
      <c r="C14" s="38"/>
      <c r="D14" s="39"/>
      <c r="E14" s="39"/>
      <c r="F14" s="39"/>
      <c r="G14" s="39"/>
    </row>
    <row r="15" spans="1:7" s="28" customFormat="1" ht="12.75" customHeight="1">
      <c r="A15" s="23"/>
      <c r="B15" s="38"/>
      <c r="C15" s="38"/>
      <c r="D15" s="39"/>
      <c r="E15" s="39"/>
      <c r="F15" s="39"/>
      <c r="G15" s="39"/>
    </row>
    <row r="16" spans="2:8" s="40" customFormat="1" ht="24" customHeight="1" thickBot="1">
      <c r="B16" s="41" t="s">
        <v>24</v>
      </c>
      <c r="C16" s="42">
        <f>SUM(C8:C15)</f>
        <v>585503.9099999999</v>
      </c>
      <c r="D16" s="42">
        <f>SUM(D8:D15)</f>
        <v>556007.4199999999</v>
      </c>
      <c r="E16" s="42">
        <f>SUM(E8:E15)</f>
        <v>556007.42</v>
      </c>
      <c r="F16" s="183">
        <f>SUM(D16-E16)</f>
        <v>-1.1641532182693481E-10</v>
      </c>
      <c r="G16" s="42">
        <f>C8-D16</f>
        <v>29496.48999999999</v>
      </c>
      <c r="H16" s="43"/>
    </row>
    <row r="17" spans="1:7" s="28" customFormat="1" ht="12.75" customHeight="1" thickTop="1">
      <c r="A17" s="23"/>
      <c r="B17" s="16"/>
      <c r="C17" s="16"/>
      <c r="D17" s="39"/>
      <c r="E17" s="39"/>
      <c r="F17" s="39"/>
      <c r="G17" s="39"/>
    </row>
    <row r="18" spans="1:7" s="28" customFormat="1" ht="12.75" customHeight="1">
      <c r="A18" s="23"/>
      <c r="B18" s="16"/>
      <c r="C18" s="16"/>
      <c r="D18" s="39"/>
      <c r="E18" s="39"/>
      <c r="F18" s="39"/>
      <c r="G18" s="39"/>
    </row>
    <row r="19" spans="1:7" s="28" customFormat="1" ht="12.75" customHeight="1">
      <c r="A19" s="23"/>
      <c r="B19" s="16"/>
      <c r="C19" s="16"/>
      <c r="D19" s="39"/>
      <c r="E19" s="39"/>
      <c r="F19" s="39"/>
      <c r="G19" s="39"/>
    </row>
    <row r="20" spans="1:7" s="28" customFormat="1" ht="12.75" customHeight="1">
      <c r="A20" s="23"/>
      <c r="B20" s="16"/>
      <c r="C20" s="16"/>
      <c r="D20" s="39"/>
      <c r="E20" s="39"/>
      <c r="F20" s="39"/>
      <c r="G20" s="39"/>
    </row>
    <row r="21" spans="1:7" s="28" customFormat="1" ht="12.75" customHeight="1">
      <c r="A21" s="23"/>
      <c r="B21" s="16"/>
      <c r="C21" s="16"/>
      <c r="D21" s="39"/>
      <c r="E21" s="39"/>
      <c r="F21" s="39"/>
      <c r="G21" s="39"/>
    </row>
    <row r="22" spans="1:7" s="28" customFormat="1" ht="12.75" customHeight="1">
      <c r="A22" s="23"/>
      <c r="B22" s="16"/>
      <c r="C22" s="16"/>
      <c r="D22" s="39"/>
      <c r="E22" s="39"/>
      <c r="F22" s="39"/>
      <c r="G22" s="39"/>
    </row>
    <row r="23" spans="1:7" s="28" customFormat="1" ht="12.75" customHeight="1">
      <c r="A23" s="23"/>
      <c r="B23" s="16"/>
      <c r="C23" s="16"/>
      <c r="D23" s="39"/>
      <c r="E23" s="39"/>
      <c r="F23" s="39"/>
      <c r="G23" s="39"/>
    </row>
    <row r="24" spans="1:7" s="28" customFormat="1" ht="12.75" customHeight="1">
      <c r="A24" s="23"/>
      <c r="B24" s="16"/>
      <c r="C24" s="16"/>
      <c r="D24" s="39"/>
      <c r="E24" s="39"/>
      <c r="F24" s="39"/>
      <c r="G24" s="39"/>
    </row>
    <row r="25" ht="12.75">
      <c r="D25" s="136"/>
    </row>
    <row r="26" ht="12.75">
      <c r="D26" s="136"/>
    </row>
  </sheetData>
  <sheetProtection/>
  <printOptions/>
  <pageMargins left="0" right="0" top="0.75" bottom="0.75" header="0.05" footer="0.3"/>
  <pageSetup fitToHeight="1" fitToWidth="1" horizontalDpi="600" verticalDpi="600" orientation="portrait" scale="86" r:id="rId1"/>
  <headerFooter alignWithMargins="0">
    <oddHeader>&amp;CDepartment of Administrative Services
Major Maintenance CS23
&amp;A
&amp;D</oddHeader>
    <oddFooter>&amp;LAcct Codes 0017-335-CS23
Reversion 6/30/2026
&amp;C&amp;Z&amp;F&amp;R&amp;P/&amp;N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4">
    <tabColor rgb="FF0070C0"/>
    <pageSetUpPr fitToPage="1"/>
  </sheetPr>
  <dimension ref="A1:M627"/>
  <sheetViews>
    <sheetView workbookViewId="0" topLeftCell="A1">
      <selection activeCell="C33" sqref="C33"/>
    </sheetView>
  </sheetViews>
  <sheetFormatPr defaultColWidth="11.421875" defaultRowHeight="15"/>
  <cols>
    <col min="1" max="1" width="24.57421875" style="231" customWidth="1"/>
    <col min="2" max="2" width="11.00390625" style="209" bestFit="1" customWidth="1"/>
    <col min="3" max="3" width="11.00390625" style="209" customWidth="1"/>
    <col min="4" max="4" width="32.421875" style="225" bestFit="1" customWidth="1"/>
    <col min="5" max="5" width="14.421875" style="82" customWidth="1"/>
    <col min="6" max="6" width="13.57421875" style="235" customWidth="1"/>
    <col min="7" max="7" width="12.421875" style="235" customWidth="1"/>
    <col min="8" max="8" width="10.57421875" style="235" customWidth="1"/>
    <col min="9" max="9" width="12.28125" style="82" bestFit="1" customWidth="1"/>
    <col min="10" max="16384" width="11.421875" style="82" customWidth="1"/>
  </cols>
  <sheetData>
    <row r="1" spans="1:8" s="189" customFormat="1" ht="15.75">
      <c r="A1" s="10" t="str">
        <f>'RECAP #9333.00'!B1</f>
        <v>Capitol Complex Phase 2 Camera Install</v>
      </c>
      <c r="B1" s="10"/>
      <c r="C1" s="10"/>
      <c r="D1" s="187"/>
      <c r="E1" s="187"/>
      <c r="F1" s="187"/>
      <c r="G1" s="188"/>
      <c r="H1" s="188"/>
    </row>
    <row r="2" spans="1:8" s="189" customFormat="1" ht="15.75">
      <c r="A2" s="190" t="str">
        <f>'RECAP #9333.00'!B2</f>
        <v>Project # 9333.00</v>
      </c>
      <c r="B2" s="191"/>
      <c r="C2" s="191"/>
      <c r="D2" s="187"/>
      <c r="E2" s="187"/>
      <c r="F2" s="187"/>
      <c r="G2" s="188"/>
      <c r="H2" s="188"/>
    </row>
    <row r="3" spans="1:8" s="189" customFormat="1" ht="15.75">
      <c r="A3" s="192" t="str">
        <f>'RECAP #9333.00'!B3</f>
        <v>Program code 933300</v>
      </c>
      <c r="B3" s="191"/>
      <c r="C3" s="191"/>
      <c r="D3" s="187"/>
      <c r="E3" s="193" t="str">
        <f>'RECAP #9333.00'!E3</f>
        <v>Major Program 4E21</v>
      </c>
      <c r="F3" s="187"/>
      <c r="G3" s="188"/>
      <c r="H3" s="188"/>
    </row>
    <row r="4" spans="1:8" s="189" customFormat="1" ht="15.75">
      <c r="A4" s="10" t="s">
        <v>57</v>
      </c>
      <c r="B4" s="80"/>
      <c r="C4" s="80"/>
      <c r="E4" s="194" t="s">
        <v>58</v>
      </c>
      <c r="F4" s="195"/>
      <c r="G4" s="188"/>
      <c r="H4" s="188"/>
    </row>
    <row r="5" spans="1:8" s="189" customFormat="1" ht="15.75">
      <c r="A5" s="196" t="s">
        <v>53</v>
      </c>
      <c r="D5" s="197"/>
      <c r="E5" s="81" t="s">
        <v>65</v>
      </c>
      <c r="F5" s="82"/>
      <c r="G5" s="198"/>
      <c r="H5" s="188"/>
    </row>
    <row r="6" spans="1:8" s="189" customFormat="1" ht="15.75">
      <c r="A6" s="199" t="str">
        <f>'RECAP #9333.00'!B6</f>
        <v>Project Manager - Charlee C.</v>
      </c>
      <c r="B6" s="80"/>
      <c r="C6" s="80"/>
      <c r="D6" s="200"/>
      <c r="E6" s="201" t="s">
        <v>95</v>
      </c>
      <c r="F6" s="82"/>
      <c r="G6" s="83"/>
      <c r="H6" s="188"/>
    </row>
    <row r="7" spans="2:10" s="189" customFormat="1" ht="15.75">
      <c r="B7" s="202"/>
      <c r="C7" s="202"/>
      <c r="D7" s="202"/>
      <c r="F7" s="84"/>
      <c r="G7" s="85"/>
      <c r="H7" s="188"/>
      <c r="J7" s="189" t="s">
        <v>7</v>
      </c>
    </row>
    <row r="8" spans="1:10" s="189" customFormat="1" ht="32.25" thickBot="1">
      <c r="A8" s="203" t="s">
        <v>2</v>
      </c>
      <c r="B8" s="204" t="s">
        <v>3</v>
      </c>
      <c r="C8" s="204"/>
      <c r="D8" s="205" t="s">
        <v>10</v>
      </c>
      <c r="E8" s="206" t="s">
        <v>11</v>
      </c>
      <c r="F8" s="206" t="s">
        <v>12</v>
      </c>
      <c r="G8" s="206" t="s">
        <v>5</v>
      </c>
      <c r="H8" s="206" t="s">
        <v>6</v>
      </c>
      <c r="I8" s="206" t="s">
        <v>13</v>
      </c>
      <c r="J8" s="189" t="s">
        <v>7</v>
      </c>
    </row>
    <row r="9" spans="1:9" ht="12.75">
      <c r="A9" s="207" t="s">
        <v>60</v>
      </c>
      <c r="B9" s="208">
        <v>44915</v>
      </c>
      <c r="C9" s="208"/>
      <c r="D9" s="209" t="s">
        <v>59</v>
      </c>
      <c r="E9" s="210">
        <f>501964.67</f>
        <v>501964.67</v>
      </c>
      <c r="F9" s="211">
        <f>E9</f>
        <v>501964.67</v>
      </c>
      <c r="G9" s="212"/>
      <c r="H9" s="212"/>
      <c r="I9" s="212">
        <f>F9</f>
        <v>501964.67</v>
      </c>
    </row>
    <row r="10" spans="1:9" ht="12.75">
      <c r="A10" s="207" t="s">
        <v>88</v>
      </c>
      <c r="B10" s="213">
        <v>44973</v>
      </c>
      <c r="C10" s="213"/>
      <c r="D10" s="209" t="s">
        <v>81</v>
      </c>
      <c r="E10" s="211"/>
      <c r="F10" s="211">
        <f aca="true" t="shared" si="0" ref="F10:F21">F9+E10</f>
        <v>501964.67</v>
      </c>
      <c r="G10" s="214">
        <v>28182.25</v>
      </c>
      <c r="H10" s="212">
        <f aca="true" t="shared" si="1" ref="H10:H21">H9+G10</f>
        <v>28182.25</v>
      </c>
      <c r="I10" s="212">
        <f aca="true" t="shared" si="2" ref="I10:I21">I9-G10+E10</f>
        <v>473782.42</v>
      </c>
    </row>
    <row r="11" spans="1:9" ht="12.75">
      <c r="A11" s="207" t="s">
        <v>87</v>
      </c>
      <c r="B11" s="208">
        <v>45028</v>
      </c>
      <c r="C11" s="208"/>
      <c r="D11" s="209" t="s">
        <v>83</v>
      </c>
      <c r="E11" s="211"/>
      <c r="F11" s="211">
        <f t="shared" si="0"/>
        <v>501964.67</v>
      </c>
      <c r="G11" s="214">
        <v>42289.52</v>
      </c>
      <c r="H11" s="212">
        <f t="shared" si="1"/>
        <v>70471.76999999999</v>
      </c>
      <c r="I11" s="212">
        <f t="shared" si="2"/>
        <v>431492.89999999997</v>
      </c>
    </row>
    <row r="12" spans="1:9" ht="12.75">
      <c r="A12" s="207" t="s">
        <v>86</v>
      </c>
      <c r="B12" s="208">
        <v>45048</v>
      </c>
      <c r="C12" s="208"/>
      <c r="D12" s="209" t="s">
        <v>84</v>
      </c>
      <c r="E12" s="211"/>
      <c r="F12" s="211">
        <f t="shared" si="0"/>
        <v>501964.67</v>
      </c>
      <c r="G12" s="214">
        <f>11181.82+3666.8+10728.45+5021.07</f>
        <v>30598.14</v>
      </c>
      <c r="H12" s="212">
        <f t="shared" si="1"/>
        <v>101069.90999999999</v>
      </c>
      <c r="I12" s="212">
        <f t="shared" si="2"/>
        <v>400894.75999999995</v>
      </c>
    </row>
    <row r="13" spans="1:9" ht="12.75">
      <c r="A13" s="207" t="s">
        <v>89</v>
      </c>
      <c r="B13" s="208">
        <v>45077</v>
      </c>
      <c r="C13" s="208"/>
      <c r="D13" s="209" t="s">
        <v>85</v>
      </c>
      <c r="E13" s="210"/>
      <c r="F13" s="211">
        <f t="shared" si="0"/>
        <v>501964.67</v>
      </c>
      <c r="G13" s="214">
        <v>28698.46</v>
      </c>
      <c r="H13" s="212">
        <f t="shared" si="1"/>
        <v>129768.37</v>
      </c>
      <c r="I13" s="212">
        <f t="shared" si="2"/>
        <v>372196.29999999993</v>
      </c>
    </row>
    <row r="14" spans="1:9" ht="12.75">
      <c r="A14" s="207" t="s">
        <v>91</v>
      </c>
      <c r="B14" s="208">
        <v>45089</v>
      </c>
      <c r="C14" s="208"/>
      <c r="D14" s="209" t="s">
        <v>90</v>
      </c>
      <c r="E14" s="210"/>
      <c r="F14" s="211">
        <f t="shared" si="0"/>
        <v>501964.67</v>
      </c>
      <c r="G14" s="214">
        <v>39114.43</v>
      </c>
      <c r="H14" s="212">
        <f t="shared" si="1"/>
        <v>168882.8</v>
      </c>
      <c r="I14" s="212">
        <f t="shared" si="2"/>
        <v>333081.86999999994</v>
      </c>
    </row>
    <row r="15" spans="1:9" ht="12.75">
      <c r="A15" s="207" t="s">
        <v>60</v>
      </c>
      <c r="B15" s="208">
        <v>45097</v>
      </c>
      <c r="C15" s="208"/>
      <c r="D15" s="209" t="s">
        <v>92</v>
      </c>
      <c r="E15" s="215">
        <v>67812.89</v>
      </c>
      <c r="F15" s="211">
        <f t="shared" si="0"/>
        <v>569777.5599999999</v>
      </c>
      <c r="G15" s="214"/>
      <c r="H15" s="212">
        <f t="shared" si="1"/>
        <v>168882.8</v>
      </c>
      <c r="I15" s="212">
        <f t="shared" si="2"/>
        <v>400894.75999999995</v>
      </c>
    </row>
    <row r="16" spans="1:10" ht="12.75">
      <c r="A16" s="216" t="s">
        <v>93</v>
      </c>
      <c r="B16" s="217">
        <v>45112</v>
      </c>
      <c r="C16" s="217"/>
      <c r="D16" s="218" t="s">
        <v>94</v>
      </c>
      <c r="E16" s="219"/>
      <c r="F16" s="219">
        <f t="shared" si="0"/>
        <v>569777.5599999999</v>
      </c>
      <c r="G16" s="220">
        <f>42522.72+20062.08</f>
        <v>62584.8</v>
      </c>
      <c r="H16" s="221">
        <f t="shared" si="1"/>
        <v>231467.59999999998</v>
      </c>
      <c r="I16" s="221">
        <f t="shared" si="2"/>
        <v>338309.95999999996</v>
      </c>
      <c r="J16" s="222" t="s">
        <v>101</v>
      </c>
    </row>
    <row r="17" spans="1:9" ht="12.75">
      <c r="A17" s="207" t="s">
        <v>102</v>
      </c>
      <c r="B17" s="208">
        <v>45147</v>
      </c>
      <c r="C17" s="208"/>
      <c r="D17" s="209" t="s">
        <v>103</v>
      </c>
      <c r="E17" s="215">
        <v>0</v>
      </c>
      <c r="F17" s="211">
        <f t="shared" si="0"/>
        <v>569777.5599999999</v>
      </c>
      <c r="G17" s="214"/>
      <c r="H17" s="212">
        <f t="shared" si="1"/>
        <v>231467.59999999998</v>
      </c>
      <c r="I17" s="212">
        <f t="shared" si="2"/>
        <v>338309.95999999996</v>
      </c>
    </row>
    <row r="18" spans="1:9" ht="12.75">
      <c r="A18" s="207" t="s">
        <v>104</v>
      </c>
      <c r="B18" s="208">
        <v>45149</v>
      </c>
      <c r="C18" s="208"/>
      <c r="D18" s="209" t="s">
        <v>105</v>
      </c>
      <c r="E18" s="211"/>
      <c r="F18" s="211">
        <f t="shared" si="0"/>
        <v>569777.5599999999</v>
      </c>
      <c r="G18" s="214">
        <f>52289.1+20193.18</f>
        <v>72482.28</v>
      </c>
      <c r="H18" s="212">
        <f t="shared" si="1"/>
        <v>303949.88</v>
      </c>
      <c r="I18" s="212">
        <f t="shared" si="2"/>
        <v>265827.67999999993</v>
      </c>
    </row>
    <row r="19" spans="1:13" ht="12.75">
      <c r="A19" s="207" t="s">
        <v>111</v>
      </c>
      <c r="B19" s="208">
        <v>45236</v>
      </c>
      <c r="C19" s="208"/>
      <c r="D19" s="209" t="s">
        <v>112</v>
      </c>
      <c r="E19" s="211"/>
      <c r="F19" s="211">
        <f t="shared" si="0"/>
        <v>569777.5599999999</v>
      </c>
      <c r="G19" s="214">
        <v>170105.51</v>
      </c>
      <c r="H19" s="212">
        <f t="shared" si="1"/>
        <v>474055.39</v>
      </c>
      <c r="I19" s="212">
        <f t="shared" si="2"/>
        <v>95722.16999999993</v>
      </c>
      <c r="M19" s="223"/>
    </row>
    <row r="20" spans="1:9" ht="12.75">
      <c r="A20" s="207" t="s">
        <v>113</v>
      </c>
      <c r="B20" s="208">
        <v>45288</v>
      </c>
      <c r="C20" s="208"/>
      <c r="D20" s="209" t="s">
        <v>114</v>
      </c>
      <c r="E20" s="182">
        <v>-29496.49</v>
      </c>
      <c r="F20" s="211">
        <f t="shared" si="0"/>
        <v>540281.07</v>
      </c>
      <c r="G20" s="214">
        <v>66225.68</v>
      </c>
      <c r="H20" s="212">
        <f t="shared" si="1"/>
        <v>540281.0700000001</v>
      </c>
      <c r="I20" s="212">
        <f t="shared" si="2"/>
        <v>-6.912159733474255E-11</v>
      </c>
    </row>
    <row r="21" spans="1:9" ht="12.75">
      <c r="A21" s="207"/>
      <c r="B21" s="208"/>
      <c r="C21" s="208"/>
      <c r="D21" s="224"/>
      <c r="E21" s="211"/>
      <c r="F21" s="211">
        <f t="shared" si="0"/>
        <v>540281.07</v>
      </c>
      <c r="G21" s="212"/>
      <c r="H21" s="212">
        <f t="shared" si="1"/>
        <v>540281.0700000001</v>
      </c>
      <c r="I21" s="212">
        <f t="shared" si="2"/>
        <v>-6.912159733474255E-11</v>
      </c>
    </row>
    <row r="22" spans="1:9" ht="12.75">
      <c r="A22" s="207"/>
      <c r="E22" s="212"/>
      <c r="F22" s="212"/>
      <c r="G22" s="212"/>
      <c r="H22" s="212"/>
      <c r="I22" s="212"/>
    </row>
    <row r="23" spans="1:10" ht="13.5" thickBot="1">
      <c r="A23" s="207"/>
      <c r="B23" s="226"/>
      <c r="C23" s="226"/>
      <c r="D23" s="227" t="s">
        <v>25</v>
      </c>
      <c r="E23" s="228">
        <f>SUM(E9:E22)</f>
        <v>540281.07</v>
      </c>
      <c r="F23" s="229"/>
      <c r="G23" s="228">
        <f>SUM(G9:G22)</f>
        <v>540281.0700000001</v>
      </c>
      <c r="H23" s="229"/>
      <c r="I23" s="228">
        <f>E23-G23</f>
        <v>0</v>
      </c>
      <c r="J23" s="230" t="s">
        <v>115</v>
      </c>
    </row>
    <row r="24" spans="5:9" ht="13.5" thickTop="1">
      <c r="E24" s="212"/>
      <c r="F24" s="212"/>
      <c r="G24" s="212"/>
      <c r="H24" s="212"/>
      <c r="I24" s="212"/>
    </row>
    <row r="25" spans="2:9" ht="12.75">
      <c r="B25" s="209" t="s">
        <v>76</v>
      </c>
      <c r="C25" s="209" t="s">
        <v>128</v>
      </c>
      <c r="E25" s="212"/>
      <c r="F25" s="212"/>
      <c r="G25" s="212"/>
      <c r="H25" s="212"/>
      <c r="I25" s="212"/>
    </row>
    <row r="26" spans="2:9" ht="12.75">
      <c r="B26" s="232" t="s">
        <v>77</v>
      </c>
      <c r="C26" s="232" t="s">
        <v>129</v>
      </c>
      <c r="D26" s="225" t="s">
        <v>67</v>
      </c>
      <c r="E26" s="233">
        <f>3027.24-3027.24</f>
        <v>0</v>
      </c>
      <c r="F26" s="212"/>
      <c r="G26" s="212"/>
      <c r="H26" s="212"/>
      <c r="I26" s="212">
        <f>E26-G26</f>
        <v>0</v>
      </c>
    </row>
    <row r="27" spans="2:9" ht="12.75">
      <c r="B27" s="232">
        <v>2674</v>
      </c>
      <c r="C27" s="232" t="s">
        <v>130</v>
      </c>
      <c r="D27" s="225" t="s">
        <v>68</v>
      </c>
      <c r="E27" s="233">
        <f>166520.51+59838.69-18424.45</f>
        <v>207934.75</v>
      </c>
      <c r="F27" s="212"/>
      <c r="G27" s="212">
        <f>181085.75+450+550+700+100+500+16729+7820</f>
        <v>207934.75</v>
      </c>
      <c r="H27" s="212"/>
      <c r="I27" s="212">
        <f aca="true" t="shared" si="3" ref="I27:I32">E27-G27</f>
        <v>0</v>
      </c>
    </row>
    <row r="28" spans="2:9" ht="12.75">
      <c r="B28" s="232" t="s">
        <v>80</v>
      </c>
      <c r="C28" s="232" t="s">
        <v>131</v>
      </c>
      <c r="D28" s="225" t="s">
        <v>69</v>
      </c>
      <c r="E28" s="233">
        <f>209620.5+7974.2-7015.2</f>
        <v>210579.5</v>
      </c>
      <c r="F28" s="212"/>
      <c r="G28" s="212">
        <f>173230.82+3360+20268.68+7000+5600+1120</f>
        <v>210579.5</v>
      </c>
      <c r="H28" s="212"/>
      <c r="I28" s="212">
        <f t="shared" si="3"/>
        <v>0</v>
      </c>
    </row>
    <row r="29" spans="2:9" ht="12.75">
      <c r="B29" s="232" t="s">
        <v>78</v>
      </c>
      <c r="C29" s="232" t="s">
        <v>132</v>
      </c>
      <c r="D29" s="225" t="s">
        <v>70</v>
      </c>
      <c r="E29" s="233">
        <v>16632</v>
      </c>
      <c r="F29" s="212"/>
      <c r="G29" s="212">
        <f>14018.4+2613.6</f>
        <v>16632</v>
      </c>
      <c r="H29" s="212"/>
      <c r="I29" s="212">
        <f t="shared" si="3"/>
        <v>0</v>
      </c>
    </row>
    <row r="30" spans="2:9" ht="12.75">
      <c r="B30" s="232" t="s">
        <v>78</v>
      </c>
      <c r="C30" s="232" t="s">
        <v>132</v>
      </c>
      <c r="D30" s="225" t="s">
        <v>71</v>
      </c>
      <c r="E30" s="233">
        <f>1029.6-1029.6</f>
        <v>0</v>
      </c>
      <c r="F30" s="212"/>
      <c r="G30" s="212"/>
      <c r="H30" s="212"/>
      <c r="I30" s="212">
        <f t="shared" si="3"/>
        <v>0</v>
      </c>
    </row>
    <row r="31" spans="2:9" ht="12.75">
      <c r="B31" s="232" t="s">
        <v>79</v>
      </c>
      <c r="C31" s="232" t="s">
        <v>133</v>
      </c>
      <c r="D31" s="225" t="s">
        <v>72</v>
      </c>
      <c r="E31" s="233">
        <v>2028</v>
      </c>
      <c r="F31" s="212"/>
      <c r="G31" s="212">
        <v>2028</v>
      </c>
      <c r="H31" s="212"/>
      <c r="I31" s="212">
        <f t="shared" si="3"/>
        <v>0</v>
      </c>
    </row>
    <row r="32" spans="2:9" ht="12.75">
      <c r="B32" s="232" t="s">
        <v>80</v>
      </c>
      <c r="C32" s="232" t="s">
        <v>131</v>
      </c>
      <c r="D32" s="225" t="s">
        <v>73</v>
      </c>
      <c r="E32" s="233">
        <v>103106.82</v>
      </c>
      <c r="F32" s="234"/>
      <c r="G32" s="235">
        <v>103106.82</v>
      </c>
      <c r="I32" s="212">
        <f t="shared" si="3"/>
        <v>0</v>
      </c>
    </row>
    <row r="33" spans="4:9" ht="13.5" thickBot="1">
      <c r="D33" s="225" t="s">
        <v>25</v>
      </c>
      <c r="E33" s="228">
        <f>SUM(E26:E32)</f>
        <v>540281.0700000001</v>
      </c>
      <c r="F33" s="234"/>
      <c r="G33" s="228">
        <f>SUM(G26:G32)</f>
        <v>540281.0700000001</v>
      </c>
      <c r="I33" s="228">
        <f>SUM(I26:I32)</f>
        <v>0</v>
      </c>
    </row>
    <row r="34" spans="1:6" ht="13.5" thickTop="1">
      <c r="A34" s="209"/>
      <c r="F34" s="234"/>
    </row>
    <row r="35" spans="1:6" ht="12.75">
      <c r="A35" s="232"/>
      <c r="F35" s="234"/>
    </row>
    <row r="36" spans="1:6" ht="12.75">
      <c r="A36" s="232"/>
      <c r="F36" s="234"/>
    </row>
    <row r="37" spans="1:6" ht="12.75">
      <c r="A37" s="232"/>
      <c r="F37" s="234"/>
    </row>
    <row r="38" spans="1:6" ht="12.75">
      <c r="A38" s="232"/>
      <c r="F38" s="234"/>
    </row>
    <row r="39" spans="1:6" ht="12.75">
      <c r="A39" s="232"/>
      <c r="F39" s="234"/>
    </row>
    <row r="40" spans="1:6" ht="12.75">
      <c r="A40" s="232"/>
      <c r="F40" s="234"/>
    </row>
    <row r="41" spans="1:6" ht="12.75">
      <c r="A41" s="232"/>
      <c r="F41" s="234"/>
    </row>
    <row r="42" ht="12.75">
      <c r="F42" s="234"/>
    </row>
    <row r="43" ht="12.75">
      <c r="F43" s="234"/>
    </row>
    <row r="44" ht="12.75">
      <c r="F44" s="234"/>
    </row>
    <row r="45" ht="12.75">
      <c r="F45" s="234"/>
    </row>
    <row r="46" ht="12.75">
      <c r="F46" s="234"/>
    </row>
    <row r="47" ht="12.75">
      <c r="F47" s="234"/>
    </row>
    <row r="48" ht="12.75">
      <c r="F48" s="234"/>
    </row>
    <row r="49" ht="12.75">
      <c r="F49" s="234"/>
    </row>
    <row r="50" ht="12.75">
      <c r="F50" s="234"/>
    </row>
    <row r="51" ht="12.75">
      <c r="F51" s="234"/>
    </row>
    <row r="52" ht="12.75">
      <c r="F52" s="234"/>
    </row>
    <row r="53" ht="12.75">
      <c r="F53" s="234"/>
    </row>
    <row r="54" ht="12.75">
      <c r="F54" s="234"/>
    </row>
    <row r="55" ht="12.75">
      <c r="F55" s="234"/>
    </row>
    <row r="56" ht="12.75">
      <c r="F56" s="234"/>
    </row>
    <row r="57" ht="12.75">
      <c r="F57" s="234"/>
    </row>
    <row r="58" ht="12.75">
      <c r="F58" s="234"/>
    </row>
    <row r="59" ht="12.75">
      <c r="F59" s="234"/>
    </row>
    <row r="60" ht="12.75">
      <c r="F60" s="234"/>
    </row>
    <row r="61" ht="12.75">
      <c r="F61" s="234"/>
    </row>
    <row r="62" ht="12.75">
      <c r="F62" s="234"/>
    </row>
    <row r="63" ht="12.75">
      <c r="F63" s="234"/>
    </row>
    <row r="64" ht="12.75">
      <c r="F64" s="234"/>
    </row>
    <row r="65" ht="12.75">
      <c r="F65" s="234"/>
    </row>
    <row r="66" ht="12.75">
      <c r="F66" s="234"/>
    </row>
    <row r="67" ht="12.75">
      <c r="F67" s="234"/>
    </row>
    <row r="68" ht="12.75">
      <c r="F68" s="234"/>
    </row>
    <row r="69" ht="12.75">
      <c r="F69" s="234"/>
    </row>
    <row r="70" ht="12.75">
      <c r="F70" s="234"/>
    </row>
    <row r="71" ht="12.75">
      <c r="F71" s="234"/>
    </row>
    <row r="72" ht="12.75">
      <c r="F72" s="234"/>
    </row>
    <row r="73" ht="12.75">
      <c r="F73" s="234"/>
    </row>
    <row r="74" ht="12.75">
      <c r="F74" s="234"/>
    </row>
    <row r="75" ht="12.75">
      <c r="F75" s="234"/>
    </row>
    <row r="76" ht="12.75">
      <c r="F76" s="234"/>
    </row>
    <row r="77" ht="12.75">
      <c r="F77" s="234"/>
    </row>
    <row r="78" ht="12.75">
      <c r="F78" s="234"/>
    </row>
    <row r="79" ht="12.75">
      <c r="F79" s="234"/>
    </row>
    <row r="80" ht="12.75">
      <c r="F80" s="234"/>
    </row>
    <row r="81" ht="12.75">
      <c r="F81" s="234"/>
    </row>
    <row r="82" ht="12.75">
      <c r="F82" s="234"/>
    </row>
    <row r="83" ht="12.75">
      <c r="F83" s="234"/>
    </row>
    <row r="84" ht="12.75">
      <c r="F84" s="234"/>
    </row>
    <row r="85" ht="12.75">
      <c r="F85" s="234"/>
    </row>
    <row r="86" ht="12.75">
      <c r="F86" s="234"/>
    </row>
    <row r="87" ht="12.75">
      <c r="F87" s="234"/>
    </row>
    <row r="88" ht="12.75">
      <c r="F88" s="234"/>
    </row>
    <row r="89" ht="12.75">
      <c r="F89" s="234"/>
    </row>
    <row r="90" ht="12.75">
      <c r="F90" s="234"/>
    </row>
    <row r="91" ht="12.75">
      <c r="F91" s="234"/>
    </row>
    <row r="92" ht="12.75">
      <c r="F92" s="234"/>
    </row>
    <row r="93" ht="12.75">
      <c r="F93" s="234"/>
    </row>
    <row r="94" ht="12.75">
      <c r="F94" s="234"/>
    </row>
    <row r="95" ht="12.75">
      <c r="F95" s="234"/>
    </row>
    <row r="96" ht="12.75">
      <c r="F96" s="234"/>
    </row>
    <row r="97" ht="12.75">
      <c r="F97" s="234"/>
    </row>
    <row r="98" ht="12.75">
      <c r="F98" s="234"/>
    </row>
    <row r="99" ht="12.75">
      <c r="F99" s="234"/>
    </row>
    <row r="100" ht="12.75">
      <c r="F100" s="234"/>
    </row>
    <row r="101" ht="12.75">
      <c r="F101" s="234"/>
    </row>
    <row r="102" ht="12.75">
      <c r="F102" s="234"/>
    </row>
    <row r="103" ht="12.75">
      <c r="F103" s="234"/>
    </row>
    <row r="104" ht="12.75">
      <c r="F104" s="234"/>
    </row>
    <row r="105" ht="12.75">
      <c r="F105" s="234"/>
    </row>
    <row r="106" ht="12.75">
      <c r="F106" s="234"/>
    </row>
    <row r="107" ht="12.75">
      <c r="F107" s="234"/>
    </row>
    <row r="108" ht="12.75">
      <c r="F108" s="234"/>
    </row>
    <row r="109" ht="12.75">
      <c r="F109" s="234"/>
    </row>
    <row r="110" ht="12.75">
      <c r="F110" s="234"/>
    </row>
    <row r="111" ht="12.75">
      <c r="F111" s="234"/>
    </row>
    <row r="112" ht="12.75">
      <c r="F112" s="234"/>
    </row>
    <row r="113" ht="12.75">
      <c r="F113" s="234"/>
    </row>
    <row r="114" ht="12.75">
      <c r="F114" s="234"/>
    </row>
    <row r="115" ht="12.75">
      <c r="F115" s="234"/>
    </row>
    <row r="116" ht="12.75">
      <c r="F116" s="234"/>
    </row>
    <row r="117" ht="12.75">
      <c r="F117" s="234"/>
    </row>
    <row r="118" ht="12.75">
      <c r="F118" s="234"/>
    </row>
    <row r="119" ht="12.75">
      <c r="F119" s="234"/>
    </row>
    <row r="120" ht="12.75">
      <c r="F120" s="234"/>
    </row>
    <row r="121" ht="12.75">
      <c r="F121" s="234"/>
    </row>
    <row r="122" ht="12.75">
      <c r="F122" s="234"/>
    </row>
    <row r="123" ht="12.75">
      <c r="F123" s="234"/>
    </row>
    <row r="124" ht="12.75">
      <c r="F124" s="234"/>
    </row>
    <row r="125" ht="12.75">
      <c r="F125" s="234"/>
    </row>
    <row r="126" ht="12.75">
      <c r="F126" s="234"/>
    </row>
    <row r="127" ht="12.75">
      <c r="F127" s="234"/>
    </row>
    <row r="128" ht="12.75">
      <c r="F128" s="234"/>
    </row>
    <row r="129" ht="12.75">
      <c r="F129" s="234"/>
    </row>
    <row r="130" ht="12.75">
      <c r="F130" s="234"/>
    </row>
    <row r="131" ht="12.75">
      <c r="F131" s="234"/>
    </row>
    <row r="132" ht="12.75">
      <c r="F132" s="234"/>
    </row>
    <row r="133" ht="12.75">
      <c r="F133" s="234"/>
    </row>
    <row r="134" ht="12.75">
      <c r="F134" s="234"/>
    </row>
    <row r="135" ht="12.75">
      <c r="F135" s="234"/>
    </row>
    <row r="136" ht="12.75">
      <c r="F136" s="234"/>
    </row>
    <row r="137" ht="12.75">
      <c r="F137" s="234"/>
    </row>
    <row r="138" ht="12.75">
      <c r="F138" s="234"/>
    </row>
    <row r="139" ht="12.75">
      <c r="F139" s="234"/>
    </row>
    <row r="140" ht="12.75">
      <c r="F140" s="234"/>
    </row>
    <row r="141" ht="12.75">
      <c r="F141" s="234"/>
    </row>
    <row r="142" ht="12.75">
      <c r="F142" s="234"/>
    </row>
    <row r="143" ht="12.75">
      <c r="F143" s="234"/>
    </row>
    <row r="144" ht="12.75">
      <c r="F144" s="234"/>
    </row>
    <row r="145" ht="12.75">
      <c r="F145" s="234"/>
    </row>
    <row r="146" ht="12.75">
      <c r="F146" s="234"/>
    </row>
    <row r="147" ht="12.75">
      <c r="F147" s="234"/>
    </row>
    <row r="148" ht="12.75">
      <c r="F148" s="234"/>
    </row>
    <row r="149" ht="12.75">
      <c r="F149" s="234"/>
    </row>
    <row r="150" ht="12.75">
      <c r="F150" s="234"/>
    </row>
    <row r="151" ht="12.75">
      <c r="F151" s="234"/>
    </row>
    <row r="152" ht="12.75">
      <c r="F152" s="234"/>
    </row>
    <row r="153" ht="12.75">
      <c r="F153" s="234"/>
    </row>
    <row r="154" ht="12.75">
      <c r="F154" s="234"/>
    </row>
    <row r="155" ht="12.75">
      <c r="F155" s="234"/>
    </row>
    <row r="156" ht="12.75">
      <c r="F156" s="234"/>
    </row>
    <row r="157" ht="12.75">
      <c r="F157" s="234"/>
    </row>
    <row r="158" ht="12.75">
      <c r="F158" s="234"/>
    </row>
    <row r="159" ht="12.75">
      <c r="F159" s="234"/>
    </row>
    <row r="160" ht="12.75">
      <c r="F160" s="234"/>
    </row>
    <row r="161" ht="12.75">
      <c r="F161" s="234"/>
    </row>
    <row r="162" ht="12.75">
      <c r="F162" s="234"/>
    </row>
    <row r="163" ht="12.75">
      <c r="F163" s="234"/>
    </row>
    <row r="164" ht="12.75">
      <c r="F164" s="234"/>
    </row>
    <row r="165" ht="12.75">
      <c r="F165" s="234"/>
    </row>
    <row r="166" ht="12.75">
      <c r="F166" s="234"/>
    </row>
    <row r="167" ht="12.75">
      <c r="F167" s="234"/>
    </row>
    <row r="168" ht="12.75">
      <c r="F168" s="234"/>
    </row>
    <row r="169" ht="12.75">
      <c r="F169" s="234"/>
    </row>
    <row r="170" ht="12.75">
      <c r="F170" s="234"/>
    </row>
    <row r="171" ht="12.75">
      <c r="F171" s="234"/>
    </row>
    <row r="172" ht="12.75">
      <c r="F172" s="234"/>
    </row>
    <row r="173" ht="12.75">
      <c r="F173" s="234"/>
    </row>
    <row r="174" ht="12.75">
      <c r="F174" s="234"/>
    </row>
    <row r="175" ht="12.75">
      <c r="F175" s="234"/>
    </row>
    <row r="176" ht="12.75">
      <c r="F176" s="234"/>
    </row>
    <row r="177" ht="12.75">
      <c r="F177" s="234"/>
    </row>
    <row r="178" ht="12.75">
      <c r="F178" s="234"/>
    </row>
    <row r="179" ht="12.75">
      <c r="F179" s="234"/>
    </row>
    <row r="180" ht="12.75">
      <c r="F180" s="234"/>
    </row>
    <row r="181" ht="12.75">
      <c r="F181" s="234"/>
    </row>
    <row r="182" ht="12.75">
      <c r="F182" s="234"/>
    </row>
    <row r="183" ht="12.75">
      <c r="F183" s="234"/>
    </row>
    <row r="184" ht="12.75">
      <c r="F184" s="234"/>
    </row>
    <row r="185" ht="12.75">
      <c r="F185" s="234"/>
    </row>
    <row r="186" ht="12.75">
      <c r="F186" s="234"/>
    </row>
    <row r="187" ht="12.75">
      <c r="F187" s="234"/>
    </row>
    <row r="188" ht="12.75">
      <c r="F188" s="234"/>
    </row>
    <row r="189" ht="12.75">
      <c r="F189" s="234"/>
    </row>
    <row r="190" ht="12.75">
      <c r="F190" s="234"/>
    </row>
    <row r="191" ht="12.75">
      <c r="F191" s="234"/>
    </row>
    <row r="192" ht="12.75">
      <c r="F192" s="234"/>
    </row>
    <row r="193" ht="12.75">
      <c r="F193" s="234"/>
    </row>
    <row r="194" ht="12.75">
      <c r="F194" s="234"/>
    </row>
    <row r="195" ht="12.75">
      <c r="F195" s="234"/>
    </row>
    <row r="196" ht="12.75">
      <c r="F196" s="234"/>
    </row>
    <row r="197" ht="12.75">
      <c r="F197" s="234"/>
    </row>
    <row r="198" ht="12.75">
      <c r="F198" s="234"/>
    </row>
    <row r="199" ht="12.75">
      <c r="F199" s="234"/>
    </row>
    <row r="200" ht="12.75">
      <c r="F200" s="234"/>
    </row>
    <row r="201" ht="12.75">
      <c r="F201" s="234"/>
    </row>
    <row r="202" ht="12.75">
      <c r="F202" s="234"/>
    </row>
    <row r="203" ht="12.75">
      <c r="F203" s="234"/>
    </row>
    <row r="204" ht="12.75">
      <c r="F204" s="234"/>
    </row>
    <row r="205" ht="12.75">
      <c r="F205" s="234"/>
    </row>
    <row r="206" ht="12.75">
      <c r="F206" s="234"/>
    </row>
    <row r="207" ht="12.75">
      <c r="F207" s="234"/>
    </row>
    <row r="208" ht="12.75">
      <c r="F208" s="234"/>
    </row>
    <row r="209" ht="12.75">
      <c r="F209" s="234"/>
    </row>
    <row r="210" ht="12.75">
      <c r="F210" s="234"/>
    </row>
    <row r="211" ht="12.75">
      <c r="F211" s="234"/>
    </row>
    <row r="212" ht="12.75">
      <c r="F212" s="234"/>
    </row>
    <row r="213" ht="12.75">
      <c r="F213" s="234"/>
    </row>
    <row r="214" ht="12.75">
      <c r="F214" s="234"/>
    </row>
    <row r="215" ht="12.75">
      <c r="F215" s="234"/>
    </row>
    <row r="216" ht="12.75">
      <c r="F216" s="234"/>
    </row>
    <row r="217" ht="12.75">
      <c r="F217" s="234"/>
    </row>
    <row r="218" ht="12.75">
      <c r="F218" s="234"/>
    </row>
    <row r="219" ht="12.75">
      <c r="F219" s="234"/>
    </row>
    <row r="220" ht="12.75">
      <c r="F220" s="234"/>
    </row>
    <row r="221" ht="12.75">
      <c r="F221" s="234"/>
    </row>
    <row r="222" ht="12.75">
      <c r="F222" s="234"/>
    </row>
    <row r="223" ht="12.75">
      <c r="F223" s="234"/>
    </row>
    <row r="224" ht="12.75">
      <c r="F224" s="234"/>
    </row>
    <row r="225" ht="12.75">
      <c r="F225" s="234"/>
    </row>
    <row r="226" ht="12.75">
      <c r="F226" s="234"/>
    </row>
    <row r="227" ht="12.75">
      <c r="F227" s="234"/>
    </row>
    <row r="228" ht="12.75">
      <c r="F228" s="234"/>
    </row>
    <row r="229" ht="12.75">
      <c r="F229" s="234"/>
    </row>
    <row r="230" ht="12.75">
      <c r="F230" s="234"/>
    </row>
    <row r="231" ht="12.75">
      <c r="F231" s="234"/>
    </row>
    <row r="232" ht="12.75">
      <c r="F232" s="234"/>
    </row>
    <row r="233" ht="12.75">
      <c r="F233" s="234"/>
    </row>
    <row r="234" ht="12.75">
      <c r="F234" s="234"/>
    </row>
    <row r="235" ht="12.75">
      <c r="F235" s="234"/>
    </row>
    <row r="236" ht="12.75">
      <c r="F236" s="234"/>
    </row>
    <row r="237" ht="12.75">
      <c r="F237" s="234"/>
    </row>
    <row r="238" ht="12.75">
      <c r="F238" s="234"/>
    </row>
    <row r="239" ht="12.75">
      <c r="F239" s="234"/>
    </row>
    <row r="240" ht="12.75">
      <c r="F240" s="234"/>
    </row>
    <row r="241" ht="12.75">
      <c r="F241" s="234"/>
    </row>
    <row r="242" ht="12.75">
      <c r="F242" s="234"/>
    </row>
    <row r="243" ht="12.75">
      <c r="F243" s="234"/>
    </row>
    <row r="244" ht="12.75">
      <c r="F244" s="234"/>
    </row>
    <row r="245" ht="12.75">
      <c r="F245" s="234"/>
    </row>
    <row r="246" ht="12.75">
      <c r="F246" s="234"/>
    </row>
    <row r="247" ht="12.75">
      <c r="F247" s="234"/>
    </row>
    <row r="248" ht="12.75">
      <c r="F248" s="234"/>
    </row>
    <row r="249" ht="12.75">
      <c r="F249" s="234"/>
    </row>
    <row r="250" ht="12.75">
      <c r="F250" s="234"/>
    </row>
    <row r="251" ht="12.75">
      <c r="F251" s="234"/>
    </row>
    <row r="252" ht="12.75">
      <c r="F252" s="234"/>
    </row>
    <row r="253" ht="12.75">
      <c r="F253" s="234"/>
    </row>
    <row r="254" ht="12.75">
      <c r="F254" s="234"/>
    </row>
    <row r="255" ht="12.75">
      <c r="F255" s="234"/>
    </row>
    <row r="256" ht="12.75">
      <c r="F256" s="234"/>
    </row>
    <row r="257" ht="12.75">
      <c r="F257" s="234"/>
    </row>
    <row r="258" ht="12.75">
      <c r="F258" s="234"/>
    </row>
    <row r="259" ht="12.75">
      <c r="F259" s="234"/>
    </row>
    <row r="260" ht="12.75">
      <c r="F260" s="234"/>
    </row>
    <row r="261" ht="12.75">
      <c r="F261" s="234"/>
    </row>
    <row r="262" ht="12.75">
      <c r="F262" s="234"/>
    </row>
    <row r="263" ht="12.75">
      <c r="F263" s="234"/>
    </row>
    <row r="264" ht="12.75">
      <c r="F264" s="234"/>
    </row>
    <row r="265" ht="12.75">
      <c r="F265" s="234"/>
    </row>
    <row r="266" ht="12.75">
      <c r="F266" s="234"/>
    </row>
    <row r="267" ht="12.75">
      <c r="F267" s="234"/>
    </row>
    <row r="268" ht="12.75">
      <c r="F268" s="234"/>
    </row>
    <row r="269" ht="12.75">
      <c r="F269" s="234"/>
    </row>
    <row r="270" ht="12.75">
      <c r="F270" s="234"/>
    </row>
    <row r="271" ht="12.75">
      <c r="F271" s="234"/>
    </row>
    <row r="272" ht="12.75">
      <c r="F272" s="234"/>
    </row>
    <row r="273" ht="12.75">
      <c r="F273" s="234"/>
    </row>
    <row r="274" ht="12.75">
      <c r="F274" s="234"/>
    </row>
    <row r="275" ht="12.75">
      <c r="F275" s="234"/>
    </row>
    <row r="276" ht="12.75">
      <c r="F276" s="234"/>
    </row>
    <row r="277" ht="12.75">
      <c r="F277" s="234"/>
    </row>
    <row r="278" ht="12.75">
      <c r="F278" s="234"/>
    </row>
    <row r="279" ht="12.75">
      <c r="F279" s="234"/>
    </row>
    <row r="280" ht="12.75">
      <c r="F280" s="234"/>
    </row>
    <row r="281" ht="12.75">
      <c r="F281" s="234"/>
    </row>
    <row r="282" ht="12.75">
      <c r="F282" s="234"/>
    </row>
    <row r="283" ht="12.75">
      <c r="F283" s="234"/>
    </row>
    <row r="284" ht="12.75">
      <c r="F284" s="234"/>
    </row>
    <row r="285" ht="12.75">
      <c r="F285" s="234"/>
    </row>
    <row r="286" ht="12.75">
      <c r="F286" s="234"/>
    </row>
    <row r="287" ht="12.75">
      <c r="F287" s="234"/>
    </row>
    <row r="288" ht="12.75">
      <c r="F288" s="234"/>
    </row>
    <row r="289" ht="12.75">
      <c r="F289" s="234"/>
    </row>
    <row r="290" ht="12.75">
      <c r="F290" s="234"/>
    </row>
    <row r="291" ht="12.75">
      <c r="F291" s="234"/>
    </row>
    <row r="292" ht="12.75">
      <c r="F292" s="234"/>
    </row>
    <row r="293" ht="12.75">
      <c r="F293" s="234"/>
    </row>
    <row r="294" ht="12.75">
      <c r="F294" s="234"/>
    </row>
    <row r="295" ht="12.75">
      <c r="F295" s="234"/>
    </row>
    <row r="296" ht="12.75">
      <c r="F296" s="234"/>
    </row>
    <row r="297" ht="12.75">
      <c r="F297" s="234"/>
    </row>
    <row r="298" ht="12.75">
      <c r="F298" s="234"/>
    </row>
    <row r="299" ht="12.75">
      <c r="F299" s="234"/>
    </row>
    <row r="300" ht="12.75">
      <c r="F300" s="234"/>
    </row>
    <row r="301" ht="12.75">
      <c r="F301" s="234"/>
    </row>
    <row r="302" ht="12.75">
      <c r="F302" s="234"/>
    </row>
    <row r="303" ht="12.75">
      <c r="F303" s="234"/>
    </row>
    <row r="304" ht="12.75">
      <c r="F304" s="234"/>
    </row>
    <row r="305" ht="12.75">
      <c r="F305" s="234"/>
    </row>
    <row r="306" ht="12.75">
      <c r="F306" s="234"/>
    </row>
    <row r="307" ht="12.75">
      <c r="F307" s="234"/>
    </row>
    <row r="308" ht="12.75">
      <c r="F308" s="234"/>
    </row>
    <row r="309" ht="12.75">
      <c r="F309" s="234"/>
    </row>
    <row r="310" ht="12.75">
      <c r="F310" s="234"/>
    </row>
    <row r="311" ht="12.75">
      <c r="F311" s="234"/>
    </row>
    <row r="312" ht="12.75">
      <c r="F312" s="234"/>
    </row>
    <row r="313" ht="12.75">
      <c r="F313" s="234"/>
    </row>
    <row r="314" ht="12.75">
      <c r="F314" s="234"/>
    </row>
    <row r="315" ht="12.75">
      <c r="F315" s="234"/>
    </row>
    <row r="316" ht="12.75">
      <c r="F316" s="234"/>
    </row>
    <row r="317" ht="12.75">
      <c r="F317" s="234"/>
    </row>
    <row r="318" ht="12.75">
      <c r="F318" s="234"/>
    </row>
    <row r="319" ht="12.75">
      <c r="F319" s="234"/>
    </row>
    <row r="320" ht="12.75">
      <c r="F320" s="234"/>
    </row>
    <row r="321" ht="12.75">
      <c r="F321" s="234"/>
    </row>
    <row r="322" ht="12.75">
      <c r="F322" s="234"/>
    </row>
    <row r="323" ht="12.75">
      <c r="F323" s="234"/>
    </row>
    <row r="324" ht="12.75">
      <c r="F324" s="234"/>
    </row>
    <row r="325" ht="12.75">
      <c r="F325" s="234"/>
    </row>
    <row r="326" ht="12.75">
      <c r="F326" s="234"/>
    </row>
    <row r="327" ht="12.75">
      <c r="F327" s="234"/>
    </row>
    <row r="328" ht="12.75">
      <c r="F328" s="234"/>
    </row>
    <row r="329" ht="12.75">
      <c r="F329" s="234"/>
    </row>
    <row r="330" ht="12.75">
      <c r="F330" s="234"/>
    </row>
    <row r="331" ht="12.75">
      <c r="F331" s="234"/>
    </row>
    <row r="332" ht="12.75">
      <c r="F332" s="234"/>
    </row>
    <row r="333" ht="12.75">
      <c r="F333" s="234"/>
    </row>
    <row r="334" ht="12.75">
      <c r="F334" s="234"/>
    </row>
    <row r="335" ht="12.75">
      <c r="F335" s="234"/>
    </row>
    <row r="336" ht="12.75">
      <c r="F336" s="234"/>
    </row>
    <row r="337" ht="12.75">
      <c r="F337" s="234"/>
    </row>
    <row r="338" ht="12.75">
      <c r="F338" s="234"/>
    </row>
    <row r="339" ht="12.75">
      <c r="F339" s="234"/>
    </row>
    <row r="340" ht="12.75">
      <c r="F340" s="234"/>
    </row>
    <row r="341" ht="12.75">
      <c r="F341" s="234"/>
    </row>
    <row r="342" ht="12.75">
      <c r="F342" s="234"/>
    </row>
    <row r="343" ht="12.75">
      <c r="F343" s="234"/>
    </row>
    <row r="344" ht="12.75">
      <c r="F344" s="234"/>
    </row>
    <row r="345" ht="12.75">
      <c r="F345" s="234"/>
    </row>
    <row r="346" ht="12.75">
      <c r="F346" s="234"/>
    </row>
    <row r="347" ht="12.75">
      <c r="F347" s="234"/>
    </row>
    <row r="348" ht="12.75">
      <c r="F348" s="234"/>
    </row>
    <row r="349" ht="12.75">
      <c r="F349" s="234"/>
    </row>
    <row r="350" ht="12.75">
      <c r="F350" s="234"/>
    </row>
    <row r="351" ht="12.75">
      <c r="F351" s="234"/>
    </row>
    <row r="352" ht="12.75">
      <c r="F352" s="234"/>
    </row>
    <row r="353" ht="12.75">
      <c r="F353" s="234"/>
    </row>
    <row r="354" ht="12.75">
      <c r="F354" s="234"/>
    </row>
    <row r="355" ht="12.75">
      <c r="F355" s="234"/>
    </row>
    <row r="356" ht="12.75">
      <c r="F356" s="234"/>
    </row>
    <row r="357" ht="12.75">
      <c r="F357" s="234"/>
    </row>
    <row r="358" ht="12.75">
      <c r="F358" s="234"/>
    </row>
    <row r="359" ht="12.75">
      <c r="F359" s="234"/>
    </row>
    <row r="360" ht="12.75">
      <c r="F360" s="234"/>
    </row>
    <row r="361" ht="12.75">
      <c r="F361" s="234"/>
    </row>
    <row r="362" ht="12.75">
      <c r="F362" s="234"/>
    </row>
    <row r="363" ht="12.75">
      <c r="F363" s="234"/>
    </row>
    <row r="364" ht="12.75">
      <c r="F364" s="234"/>
    </row>
    <row r="365" ht="12.75">
      <c r="F365" s="234"/>
    </row>
    <row r="366" ht="12.75">
      <c r="F366" s="234"/>
    </row>
    <row r="367" ht="12.75">
      <c r="F367" s="234"/>
    </row>
    <row r="368" ht="12.75">
      <c r="F368" s="234"/>
    </row>
    <row r="369" ht="12.75">
      <c r="F369" s="234"/>
    </row>
    <row r="370" ht="12.75">
      <c r="F370" s="234"/>
    </row>
    <row r="371" ht="12.75">
      <c r="F371" s="234"/>
    </row>
    <row r="372" ht="12.75">
      <c r="F372" s="234"/>
    </row>
    <row r="373" ht="12.75">
      <c r="F373" s="234"/>
    </row>
    <row r="374" ht="12.75">
      <c r="F374" s="234"/>
    </row>
    <row r="375" ht="12.75">
      <c r="F375" s="234"/>
    </row>
    <row r="376" ht="12.75">
      <c r="F376" s="234"/>
    </row>
    <row r="377" ht="12.75">
      <c r="F377" s="234"/>
    </row>
    <row r="378" ht="12.75">
      <c r="F378" s="234"/>
    </row>
    <row r="379" ht="12.75">
      <c r="F379" s="234"/>
    </row>
    <row r="380" ht="12.75">
      <c r="F380" s="234"/>
    </row>
    <row r="381" ht="12.75">
      <c r="F381" s="234"/>
    </row>
    <row r="382" ht="12.75">
      <c r="F382" s="234"/>
    </row>
    <row r="383" ht="12.75">
      <c r="F383" s="234"/>
    </row>
    <row r="384" ht="12.75">
      <c r="F384" s="234"/>
    </row>
    <row r="385" ht="12.75">
      <c r="F385" s="234"/>
    </row>
    <row r="386" ht="12.75">
      <c r="F386" s="234"/>
    </row>
    <row r="387" ht="12.75">
      <c r="F387" s="234"/>
    </row>
    <row r="388" ht="12.75">
      <c r="F388" s="234"/>
    </row>
    <row r="389" ht="12.75">
      <c r="F389" s="234"/>
    </row>
    <row r="390" ht="12.75">
      <c r="F390" s="234"/>
    </row>
    <row r="391" ht="12.75">
      <c r="F391" s="234"/>
    </row>
    <row r="392" ht="12.75">
      <c r="F392" s="234"/>
    </row>
    <row r="393" ht="12.75">
      <c r="F393" s="234"/>
    </row>
    <row r="394" ht="12.75">
      <c r="F394" s="234"/>
    </row>
    <row r="395" ht="12.75">
      <c r="F395" s="234"/>
    </row>
    <row r="396" ht="12.75">
      <c r="F396" s="234"/>
    </row>
    <row r="397" ht="12.75">
      <c r="F397" s="234"/>
    </row>
    <row r="398" ht="12.75">
      <c r="F398" s="234"/>
    </row>
    <row r="399" ht="12.75">
      <c r="F399" s="234"/>
    </row>
    <row r="400" ht="12.75">
      <c r="F400" s="234"/>
    </row>
    <row r="401" ht="12.75">
      <c r="F401" s="234"/>
    </row>
    <row r="402" ht="12.75">
      <c r="F402" s="234"/>
    </row>
    <row r="403" ht="12.75">
      <c r="F403" s="234"/>
    </row>
    <row r="404" ht="12.75">
      <c r="F404" s="234"/>
    </row>
    <row r="405" ht="12.75">
      <c r="F405" s="234"/>
    </row>
    <row r="406" ht="12.75">
      <c r="F406" s="234"/>
    </row>
    <row r="407" ht="12.75">
      <c r="F407" s="234"/>
    </row>
    <row r="408" ht="12.75">
      <c r="F408" s="234"/>
    </row>
    <row r="409" ht="12.75">
      <c r="F409" s="234"/>
    </row>
    <row r="410" ht="12.75">
      <c r="F410" s="234"/>
    </row>
    <row r="411" ht="12.75">
      <c r="F411" s="234"/>
    </row>
    <row r="412" ht="12.75">
      <c r="F412" s="234"/>
    </row>
    <row r="413" ht="12.75">
      <c r="F413" s="234"/>
    </row>
    <row r="414" ht="12.75">
      <c r="F414" s="234"/>
    </row>
    <row r="415" ht="12.75">
      <c r="F415" s="234"/>
    </row>
    <row r="416" ht="12.75">
      <c r="F416" s="234"/>
    </row>
    <row r="417" ht="12.75">
      <c r="F417" s="234"/>
    </row>
    <row r="418" ht="12.75">
      <c r="F418" s="234"/>
    </row>
    <row r="419" ht="12.75">
      <c r="F419" s="234"/>
    </row>
    <row r="420" ht="12.75">
      <c r="F420" s="234"/>
    </row>
    <row r="421" ht="12.75">
      <c r="F421" s="234"/>
    </row>
    <row r="422" ht="12.75">
      <c r="F422" s="234"/>
    </row>
    <row r="423" ht="12.75">
      <c r="F423" s="234"/>
    </row>
    <row r="424" ht="12.75">
      <c r="F424" s="234"/>
    </row>
    <row r="425" ht="12.75">
      <c r="F425" s="234"/>
    </row>
    <row r="426" ht="12.75">
      <c r="F426" s="234"/>
    </row>
    <row r="427" ht="12.75">
      <c r="F427" s="234"/>
    </row>
    <row r="428" ht="12.75">
      <c r="F428" s="234"/>
    </row>
    <row r="429" ht="12.75">
      <c r="F429" s="234"/>
    </row>
    <row r="430" ht="12.75">
      <c r="F430" s="234"/>
    </row>
    <row r="431" ht="12.75">
      <c r="F431" s="234"/>
    </row>
    <row r="432" ht="12.75">
      <c r="F432" s="234"/>
    </row>
    <row r="433" ht="12.75">
      <c r="F433" s="234"/>
    </row>
    <row r="434" ht="12.75">
      <c r="F434" s="234"/>
    </row>
    <row r="435" ht="12.75">
      <c r="F435" s="234"/>
    </row>
    <row r="436" ht="12.75">
      <c r="F436" s="234"/>
    </row>
    <row r="437" ht="12.75">
      <c r="F437" s="234"/>
    </row>
    <row r="438" ht="12.75">
      <c r="F438" s="234"/>
    </row>
    <row r="439" ht="12.75">
      <c r="F439" s="234"/>
    </row>
    <row r="440" ht="12.75">
      <c r="F440" s="234"/>
    </row>
    <row r="441" ht="12.75">
      <c r="F441" s="234"/>
    </row>
    <row r="442" ht="12.75">
      <c r="F442" s="234"/>
    </row>
    <row r="443" ht="12.75">
      <c r="F443" s="234"/>
    </row>
    <row r="444" ht="12.75">
      <c r="F444" s="234"/>
    </row>
    <row r="445" ht="12.75">
      <c r="F445" s="234"/>
    </row>
    <row r="446" ht="12.75">
      <c r="F446" s="234"/>
    </row>
    <row r="447" ht="12.75">
      <c r="F447" s="234"/>
    </row>
    <row r="448" ht="12.75">
      <c r="F448" s="234"/>
    </row>
    <row r="449" ht="12.75">
      <c r="F449" s="234"/>
    </row>
    <row r="450" ht="12.75">
      <c r="F450" s="234"/>
    </row>
    <row r="451" ht="12.75">
      <c r="F451" s="234"/>
    </row>
    <row r="452" ht="12.75">
      <c r="F452" s="234"/>
    </row>
    <row r="453" ht="12.75">
      <c r="F453" s="234"/>
    </row>
    <row r="454" ht="12.75">
      <c r="F454" s="234"/>
    </row>
    <row r="455" ht="12.75">
      <c r="F455" s="234"/>
    </row>
    <row r="456" ht="12.75">
      <c r="F456" s="234"/>
    </row>
    <row r="457" ht="12.75">
      <c r="F457" s="234"/>
    </row>
    <row r="458" ht="12.75">
      <c r="F458" s="234"/>
    </row>
    <row r="459" ht="12.75">
      <c r="F459" s="234"/>
    </row>
    <row r="460" ht="12.75">
      <c r="F460" s="234"/>
    </row>
    <row r="461" ht="12.75">
      <c r="F461" s="234"/>
    </row>
    <row r="462" ht="12.75">
      <c r="F462" s="234"/>
    </row>
    <row r="463" ht="12.75">
      <c r="F463" s="234"/>
    </row>
    <row r="464" ht="12.75">
      <c r="F464" s="234"/>
    </row>
    <row r="465" ht="12.75">
      <c r="F465" s="234"/>
    </row>
    <row r="466" ht="12.75">
      <c r="F466" s="234"/>
    </row>
    <row r="467" ht="12.75">
      <c r="F467" s="234"/>
    </row>
    <row r="468" ht="12.75">
      <c r="F468" s="234"/>
    </row>
    <row r="469" ht="12.75">
      <c r="F469" s="234"/>
    </row>
    <row r="470" ht="12.75">
      <c r="F470" s="234"/>
    </row>
    <row r="471" ht="12.75">
      <c r="F471" s="234"/>
    </row>
    <row r="472" ht="12.75">
      <c r="F472" s="234"/>
    </row>
    <row r="473" ht="12.75">
      <c r="F473" s="234"/>
    </row>
    <row r="474" ht="12.75">
      <c r="F474" s="234"/>
    </row>
    <row r="475" ht="12.75">
      <c r="F475" s="234"/>
    </row>
    <row r="476" ht="12.75">
      <c r="F476" s="234"/>
    </row>
    <row r="477" ht="12.75">
      <c r="F477" s="234"/>
    </row>
    <row r="478" ht="12.75">
      <c r="F478" s="234"/>
    </row>
    <row r="479" ht="12.75">
      <c r="F479" s="234"/>
    </row>
    <row r="480" ht="12.75">
      <c r="F480" s="234"/>
    </row>
    <row r="481" ht="12.75">
      <c r="F481" s="234"/>
    </row>
    <row r="482" ht="12.75">
      <c r="F482" s="234"/>
    </row>
    <row r="483" ht="12.75">
      <c r="F483" s="234"/>
    </row>
    <row r="484" ht="12.75">
      <c r="F484" s="234"/>
    </row>
    <row r="485" ht="12.75">
      <c r="F485" s="234"/>
    </row>
    <row r="486" ht="12.75">
      <c r="F486" s="234"/>
    </row>
    <row r="487" ht="12.75">
      <c r="F487" s="234"/>
    </row>
    <row r="488" ht="12.75">
      <c r="F488" s="234"/>
    </row>
    <row r="489" ht="12.75">
      <c r="F489" s="234"/>
    </row>
    <row r="490" ht="12.75">
      <c r="F490" s="234"/>
    </row>
    <row r="491" ht="12.75">
      <c r="F491" s="234"/>
    </row>
    <row r="492" ht="12.75">
      <c r="F492" s="234"/>
    </row>
    <row r="493" ht="12.75">
      <c r="F493" s="234"/>
    </row>
    <row r="494" ht="12.75">
      <c r="F494" s="234"/>
    </row>
    <row r="495" ht="12.75">
      <c r="F495" s="234"/>
    </row>
    <row r="496" ht="12.75">
      <c r="F496" s="234"/>
    </row>
    <row r="497" ht="12.75">
      <c r="F497" s="234"/>
    </row>
    <row r="498" ht="12.75">
      <c r="F498" s="234"/>
    </row>
    <row r="499" ht="12.75">
      <c r="F499" s="234"/>
    </row>
    <row r="500" ht="12.75">
      <c r="F500" s="234"/>
    </row>
    <row r="501" ht="12.75">
      <c r="F501" s="234"/>
    </row>
    <row r="502" ht="12.75">
      <c r="F502" s="234"/>
    </row>
    <row r="503" ht="12.75">
      <c r="F503" s="234"/>
    </row>
    <row r="504" ht="12.75">
      <c r="F504" s="234"/>
    </row>
    <row r="505" ht="12.75">
      <c r="F505" s="234"/>
    </row>
    <row r="506" ht="12.75">
      <c r="F506" s="234"/>
    </row>
    <row r="507" ht="12.75">
      <c r="F507" s="234"/>
    </row>
    <row r="508" ht="12.75">
      <c r="F508" s="234"/>
    </row>
    <row r="509" ht="12.75">
      <c r="F509" s="234"/>
    </row>
    <row r="510" ht="12.75">
      <c r="F510" s="234"/>
    </row>
    <row r="511" ht="12.75">
      <c r="F511" s="234"/>
    </row>
    <row r="512" ht="12.75">
      <c r="F512" s="234"/>
    </row>
    <row r="513" ht="12.75">
      <c r="F513" s="234"/>
    </row>
    <row r="514" ht="12.75">
      <c r="F514" s="234"/>
    </row>
    <row r="515" ht="12.75">
      <c r="F515" s="234"/>
    </row>
    <row r="516" ht="12.75">
      <c r="F516" s="234"/>
    </row>
    <row r="517" ht="12.75">
      <c r="F517" s="234"/>
    </row>
    <row r="518" ht="12.75">
      <c r="F518" s="234"/>
    </row>
    <row r="519" ht="12.75">
      <c r="F519" s="234"/>
    </row>
    <row r="520" ht="12.75">
      <c r="F520" s="234"/>
    </row>
    <row r="521" ht="12.75">
      <c r="F521" s="234"/>
    </row>
    <row r="522" ht="12.75">
      <c r="F522" s="234"/>
    </row>
    <row r="523" ht="12.75">
      <c r="F523" s="234"/>
    </row>
    <row r="524" ht="12.75">
      <c r="F524" s="234"/>
    </row>
    <row r="525" ht="12.75">
      <c r="F525" s="234"/>
    </row>
    <row r="526" ht="12.75">
      <c r="F526" s="234"/>
    </row>
    <row r="527" ht="12.75">
      <c r="F527" s="234"/>
    </row>
    <row r="528" ht="12.75">
      <c r="F528" s="234"/>
    </row>
    <row r="529" ht="12.75">
      <c r="F529" s="234"/>
    </row>
    <row r="530" ht="12.75">
      <c r="F530" s="234"/>
    </row>
    <row r="531" ht="12.75">
      <c r="F531" s="234"/>
    </row>
    <row r="532" ht="12.75">
      <c r="F532" s="234"/>
    </row>
    <row r="533" ht="12.75">
      <c r="F533" s="234"/>
    </row>
    <row r="534" ht="12.75">
      <c r="F534" s="234"/>
    </row>
    <row r="535" ht="12.75">
      <c r="F535" s="234"/>
    </row>
    <row r="536" ht="12.75">
      <c r="F536" s="234"/>
    </row>
    <row r="537" ht="12.75">
      <c r="F537" s="234"/>
    </row>
    <row r="538" ht="12.75">
      <c r="F538" s="234"/>
    </row>
    <row r="539" ht="12.75">
      <c r="F539" s="234"/>
    </row>
    <row r="540" ht="12.75">
      <c r="F540" s="234"/>
    </row>
    <row r="541" ht="12.75">
      <c r="F541" s="234"/>
    </row>
    <row r="542" ht="12.75">
      <c r="F542" s="234"/>
    </row>
    <row r="543" ht="12.75">
      <c r="F543" s="234"/>
    </row>
    <row r="544" ht="12.75">
      <c r="F544" s="234"/>
    </row>
    <row r="545" ht="12.75">
      <c r="F545" s="234"/>
    </row>
    <row r="546" ht="12.75">
      <c r="F546" s="234"/>
    </row>
    <row r="547" ht="12.75">
      <c r="F547" s="234"/>
    </row>
    <row r="548" ht="12.75">
      <c r="F548" s="234"/>
    </row>
    <row r="549" ht="12.75">
      <c r="F549" s="234"/>
    </row>
    <row r="550" ht="12.75">
      <c r="F550" s="234"/>
    </row>
    <row r="551" ht="12.75">
      <c r="F551" s="234"/>
    </row>
    <row r="552" ht="12.75">
      <c r="F552" s="234"/>
    </row>
    <row r="553" ht="12.75">
      <c r="F553" s="234"/>
    </row>
    <row r="554" ht="12.75">
      <c r="F554" s="234"/>
    </row>
    <row r="555" ht="12.75">
      <c r="F555" s="234"/>
    </row>
    <row r="556" ht="12.75">
      <c r="F556" s="234"/>
    </row>
    <row r="557" ht="12.75">
      <c r="F557" s="234"/>
    </row>
    <row r="558" ht="12.75">
      <c r="F558" s="234"/>
    </row>
    <row r="559" ht="12.75">
      <c r="F559" s="234"/>
    </row>
    <row r="560" ht="12.75">
      <c r="F560" s="234"/>
    </row>
    <row r="561" ht="12.75">
      <c r="F561" s="234"/>
    </row>
    <row r="562" ht="12.75">
      <c r="F562" s="234"/>
    </row>
    <row r="563" ht="12.75">
      <c r="F563" s="234"/>
    </row>
    <row r="564" ht="12.75">
      <c r="F564" s="234"/>
    </row>
    <row r="565" ht="12.75">
      <c r="F565" s="234"/>
    </row>
    <row r="566" ht="12.75">
      <c r="F566" s="234"/>
    </row>
    <row r="567" ht="12.75">
      <c r="F567" s="234"/>
    </row>
    <row r="568" ht="12.75">
      <c r="F568" s="234"/>
    </row>
    <row r="569" ht="12.75">
      <c r="F569" s="234"/>
    </row>
    <row r="570" ht="12.75">
      <c r="F570" s="234"/>
    </row>
    <row r="571" ht="12.75">
      <c r="F571" s="234"/>
    </row>
    <row r="572" ht="12.75">
      <c r="F572" s="234"/>
    </row>
    <row r="573" ht="12.75">
      <c r="F573" s="234"/>
    </row>
    <row r="574" ht="12.75">
      <c r="F574" s="234"/>
    </row>
    <row r="575" ht="12.75">
      <c r="F575" s="234"/>
    </row>
    <row r="576" ht="12.75">
      <c r="F576" s="234"/>
    </row>
    <row r="577" ht="12.75">
      <c r="F577" s="234"/>
    </row>
    <row r="578" ht="12.75">
      <c r="F578" s="234"/>
    </row>
    <row r="579" ht="12.75">
      <c r="F579" s="234"/>
    </row>
    <row r="580" ht="12.75">
      <c r="F580" s="234"/>
    </row>
    <row r="581" ht="12.75">
      <c r="F581" s="234"/>
    </row>
    <row r="582" ht="12.75">
      <c r="F582" s="234"/>
    </row>
    <row r="583" ht="12.75">
      <c r="F583" s="234"/>
    </row>
    <row r="584" ht="12.75">
      <c r="F584" s="234"/>
    </row>
    <row r="585" ht="12.75">
      <c r="F585" s="234"/>
    </row>
    <row r="586" ht="12.75">
      <c r="F586" s="234"/>
    </row>
    <row r="587" ht="12.75">
      <c r="F587" s="234"/>
    </row>
    <row r="588" ht="12.75">
      <c r="F588" s="234"/>
    </row>
    <row r="589" ht="12.75">
      <c r="F589" s="234"/>
    </row>
    <row r="590" ht="12.75">
      <c r="F590" s="234"/>
    </row>
    <row r="591" ht="12.75">
      <c r="F591" s="234"/>
    </row>
    <row r="592" ht="12.75">
      <c r="F592" s="234"/>
    </row>
    <row r="593" ht="12.75">
      <c r="F593" s="234"/>
    </row>
    <row r="594" ht="12.75">
      <c r="F594" s="234"/>
    </row>
    <row r="595" ht="12.75">
      <c r="F595" s="234"/>
    </row>
    <row r="596" ht="12.75">
      <c r="F596" s="234"/>
    </row>
    <row r="597" ht="12.75">
      <c r="F597" s="234"/>
    </row>
    <row r="598" ht="12.75">
      <c r="F598" s="234"/>
    </row>
    <row r="599" ht="12.75">
      <c r="F599" s="234"/>
    </row>
    <row r="600" ht="12.75">
      <c r="F600" s="234"/>
    </row>
    <row r="601" ht="12.75">
      <c r="F601" s="234"/>
    </row>
    <row r="602" ht="12.75">
      <c r="F602" s="234"/>
    </row>
    <row r="603" ht="12.75">
      <c r="F603" s="234"/>
    </row>
    <row r="604" ht="12.75">
      <c r="F604" s="234"/>
    </row>
    <row r="605" ht="12.75">
      <c r="F605" s="234"/>
    </row>
    <row r="606" ht="12.75">
      <c r="F606" s="234"/>
    </row>
    <row r="607" ht="12.75">
      <c r="F607" s="234"/>
    </row>
    <row r="608" ht="12.75">
      <c r="F608" s="234"/>
    </row>
    <row r="609" ht="12.75">
      <c r="F609" s="234"/>
    </row>
    <row r="610" ht="12.75">
      <c r="F610" s="234"/>
    </row>
    <row r="611" ht="12.75">
      <c r="F611" s="234"/>
    </row>
    <row r="612" ht="12.75">
      <c r="F612" s="234"/>
    </row>
    <row r="613" ht="12.75">
      <c r="F613" s="234"/>
    </row>
    <row r="614" ht="12.75">
      <c r="F614" s="234"/>
    </row>
    <row r="615" ht="12.75">
      <c r="F615" s="234"/>
    </row>
    <row r="616" ht="12.75">
      <c r="F616" s="234"/>
    </row>
    <row r="617" ht="12.75">
      <c r="F617" s="234"/>
    </row>
    <row r="618" ht="12.75">
      <c r="F618" s="234"/>
    </row>
    <row r="619" ht="12.75">
      <c r="F619" s="234"/>
    </row>
    <row r="620" ht="12.75">
      <c r="F620" s="234"/>
    </row>
    <row r="621" ht="12.75">
      <c r="F621" s="234"/>
    </row>
    <row r="622" ht="12.75">
      <c r="F622" s="234"/>
    </row>
    <row r="623" ht="12.75">
      <c r="F623" s="234"/>
    </row>
    <row r="624" ht="12.75">
      <c r="F624" s="234"/>
    </row>
    <row r="625" ht="12.75">
      <c r="F625" s="234"/>
    </row>
    <row r="626" ht="12.75">
      <c r="F626" s="234"/>
    </row>
    <row r="627" ht="12.75">
      <c r="F627" s="234"/>
    </row>
  </sheetData>
  <sheetProtection/>
  <printOptions/>
  <pageMargins left="0" right="0" top="0.75" bottom="0.75" header="0.05" footer="0.3"/>
  <pageSetup fitToHeight="1" fitToWidth="1" horizontalDpi="600" verticalDpi="600" orientation="portrait" scale="76" r:id="rId1"/>
  <headerFooter alignWithMargins="0">
    <oddHeader>&amp;CDepartment of Administrative Services
Major Maintenance CS23
&amp;A
&amp;D</oddHeader>
    <oddFooter>&amp;LAcct Codes 0017-335-CS23
Reversion 6/30/2026
&amp;C&amp;Z&amp;F&amp;R&amp;P/&amp;N</oddFooter>
  </headerFooter>
  <ignoredErrors>
    <ignoredError sqref="G12 G16 G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5">
    <tabColor rgb="FF0070C0"/>
    <pageSetUpPr fitToPage="1"/>
  </sheetPr>
  <dimension ref="A1:I627"/>
  <sheetViews>
    <sheetView workbookViewId="0" topLeftCell="A1">
      <selection activeCell="E32" sqref="E32"/>
    </sheetView>
  </sheetViews>
  <sheetFormatPr defaultColWidth="11.421875" defaultRowHeight="15"/>
  <cols>
    <col min="1" max="1" width="24.57421875" style="75" customWidth="1"/>
    <col min="2" max="2" width="9.421875" style="76" customWidth="1"/>
    <col min="3" max="3" width="25.00390625" style="77" bestFit="1" customWidth="1"/>
    <col min="4" max="4" width="12.57421875" style="64" customWidth="1"/>
    <col min="5" max="5" width="13.57421875" style="79" customWidth="1"/>
    <col min="6" max="6" width="12.421875" style="79" customWidth="1"/>
    <col min="7" max="7" width="10.57421875" style="79" customWidth="1"/>
    <col min="8" max="8" width="10.57421875" style="64" bestFit="1" customWidth="1"/>
    <col min="9" max="16384" width="11.421875" style="64" customWidth="1"/>
  </cols>
  <sheetData>
    <row r="1" spans="1:7" s="45" customFormat="1" ht="15.75">
      <c r="A1" s="14" t="str">
        <f>'RECAP #9333.00'!B1</f>
        <v>Capitol Complex Phase 2 Camera Install</v>
      </c>
      <c r="B1" s="12"/>
      <c r="C1" s="15"/>
      <c r="D1" s="15"/>
      <c r="E1" s="15"/>
      <c r="F1" s="44"/>
      <c r="G1" s="44"/>
    </row>
    <row r="2" spans="1:7" s="45" customFormat="1" ht="15.75">
      <c r="A2" s="17" t="str">
        <f>'RECAP #9333.00'!B2</f>
        <v>Project # 9333.00</v>
      </c>
      <c r="B2" s="16"/>
      <c r="C2" s="15"/>
      <c r="D2" s="15"/>
      <c r="E2" s="15"/>
      <c r="F2" s="44"/>
      <c r="G2" s="44"/>
    </row>
    <row r="3" spans="1:7" s="45" customFormat="1" ht="15.75">
      <c r="A3" s="18" t="str">
        <f>'RECAP #9333.00'!B3</f>
        <v>Program code 933300</v>
      </c>
      <c r="B3" s="16"/>
      <c r="C3" s="15"/>
      <c r="D3" s="19" t="str">
        <f>'RECAP #9333.00'!E3</f>
        <v>Major Program 4E21</v>
      </c>
      <c r="E3" s="15"/>
      <c r="F3" s="44"/>
      <c r="G3" s="44"/>
    </row>
    <row r="4" spans="1:7" s="45" customFormat="1" ht="15.75">
      <c r="A4" s="10" t="s">
        <v>31</v>
      </c>
      <c r="B4" s="80"/>
      <c r="C4" s="48"/>
      <c r="D4" s="49" t="s">
        <v>26</v>
      </c>
      <c r="E4" s="50"/>
      <c r="F4" s="44"/>
      <c r="G4" s="44"/>
    </row>
    <row r="5" spans="1:8" s="45" customFormat="1" ht="15.75">
      <c r="A5" s="22"/>
      <c r="B5" s="51"/>
      <c r="C5" s="52"/>
      <c r="D5" s="81"/>
      <c r="E5" s="53"/>
      <c r="F5" s="54"/>
      <c r="G5" s="55"/>
      <c r="H5" s="51"/>
    </row>
    <row r="6" spans="1:8" s="45" customFormat="1" ht="15.75">
      <c r="A6" s="1" t="s">
        <v>52</v>
      </c>
      <c r="B6" s="22"/>
      <c r="C6" s="56"/>
      <c r="D6" s="81"/>
      <c r="E6" s="82"/>
      <c r="F6" s="83"/>
      <c r="G6" s="55"/>
      <c r="H6" s="51"/>
    </row>
    <row r="7" spans="1:9" s="45" customFormat="1" ht="15.75">
      <c r="A7" s="24" t="str">
        <f>'RECAP #9333.00'!B6</f>
        <v>Project Manager - Charlee C.</v>
      </c>
      <c r="B7" s="57"/>
      <c r="C7" s="57"/>
      <c r="D7" s="83" t="s">
        <v>96</v>
      </c>
      <c r="E7" s="84"/>
      <c r="F7" s="85"/>
      <c r="G7" s="55"/>
      <c r="H7" s="51"/>
      <c r="I7" s="45" t="s">
        <v>7</v>
      </c>
    </row>
    <row r="8" spans="1:9" s="45" customFormat="1" ht="32.25" thickBot="1">
      <c r="A8" s="86" t="s">
        <v>2</v>
      </c>
      <c r="B8" s="87" t="s">
        <v>3</v>
      </c>
      <c r="C8" s="88" t="s">
        <v>10</v>
      </c>
      <c r="D8" s="89" t="s">
        <v>11</v>
      </c>
      <c r="E8" s="89" t="s">
        <v>12</v>
      </c>
      <c r="F8" s="89" t="s">
        <v>5</v>
      </c>
      <c r="G8" s="89" t="s">
        <v>6</v>
      </c>
      <c r="H8" s="89" t="s">
        <v>13</v>
      </c>
      <c r="I8" s="45" t="s">
        <v>7</v>
      </c>
    </row>
    <row r="9" spans="1:8" ht="12.75">
      <c r="A9" s="59"/>
      <c r="B9" s="60"/>
      <c r="C9" s="61" t="s">
        <v>28</v>
      </c>
      <c r="D9" s="179"/>
      <c r="E9" s="62">
        <f>D9</f>
        <v>0</v>
      </c>
      <c r="F9" s="63"/>
      <c r="G9" s="63"/>
      <c r="H9" s="63">
        <f>E9</f>
        <v>0</v>
      </c>
    </row>
    <row r="10" spans="1:8" ht="12.75">
      <c r="A10" s="11"/>
      <c r="B10" s="4"/>
      <c r="C10" s="61"/>
      <c r="D10" s="62"/>
      <c r="E10" s="62">
        <f aca="true" t="shared" si="0" ref="E10:E21">E9+D10</f>
        <v>0</v>
      </c>
      <c r="F10" s="66"/>
      <c r="G10" s="63">
        <f aca="true" t="shared" si="1" ref="G10:G21">G9+F10</f>
        <v>0</v>
      </c>
      <c r="H10" s="63">
        <f aca="true" t="shared" si="2" ref="H10:H21">H9-F10+D10</f>
        <v>0</v>
      </c>
    </row>
    <row r="11" spans="1:8" ht="12.75">
      <c r="A11" s="65"/>
      <c r="B11" s="60"/>
      <c r="C11" s="61"/>
      <c r="D11" s="62"/>
      <c r="E11" s="62">
        <f t="shared" si="0"/>
        <v>0</v>
      </c>
      <c r="F11" s="66"/>
      <c r="G11" s="63">
        <f t="shared" si="1"/>
        <v>0</v>
      </c>
      <c r="H11" s="63">
        <f t="shared" si="2"/>
        <v>0</v>
      </c>
    </row>
    <row r="12" spans="1:8" ht="12.75">
      <c r="A12" s="65"/>
      <c r="B12" s="60"/>
      <c r="C12" s="61"/>
      <c r="D12" s="62"/>
      <c r="E12" s="62">
        <f t="shared" si="0"/>
        <v>0</v>
      </c>
      <c r="F12" s="66"/>
      <c r="G12" s="63">
        <f t="shared" si="1"/>
        <v>0</v>
      </c>
      <c r="H12" s="63">
        <f t="shared" si="2"/>
        <v>0</v>
      </c>
    </row>
    <row r="13" spans="1:8" ht="12.75">
      <c r="A13" s="65"/>
      <c r="B13" s="60"/>
      <c r="C13" s="61"/>
      <c r="D13" s="62"/>
      <c r="E13" s="62">
        <f t="shared" si="0"/>
        <v>0</v>
      </c>
      <c r="F13" s="66"/>
      <c r="G13" s="63">
        <f t="shared" si="1"/>
        <v>0</v>
      </c>
      <c r="H13" s="63">
        <f t="shared" si="2"/>
        <v>0</v>
      </c>
    </row>
    <row r="14" spans="1:8" ht="12.75">
      <c r="A14" s="65"/>
      <c r="B14" s="60"/>
      <c r="C14" s="61"/>
      <c r="D14" s="62"/>
      <c r="E14" s="62">
        <f t="shared" si="0"/>
        <v>0</v>
      </c>
      <c r="F14" s="63"/>
      <c r="G14" s="63">
        <f t="shared" si="1"/>
        <v>0</v>
      </c>
      <c r="H14" s="63">
        <f t="shared" si="2"/>
        <v>0</v>
      </c>
    </row>
    <row r="15" spans="1:8" ht="12.75">
      <c r="A15" s="65"/>
      <c r="B15" s="60"/>
      <c r="C15" s="61"/>
      <c r="D15" s="62"/>
      <c r="E15" s="62">
        <f t="shared" si="0"/>
        <v>0</v>
      </c>
      <c r="F15" s="66"/>
      <c r="G15" s="63">
        <f t="shared" si="1"/>
        <v>0</v>
      </c>
      <c r="H15" s="63">
        <f t="shared" si="2"/>
        <v>0</v>
      </c>
    </row>
    <row r="16" spans="1:8" ht="12.75">
      <c r="A16" s="65"/>
      <c r="B16" s="60"/>
      <c r="C16" s="61"/>
      <c r="D16" s="62"/>
      <c r="E16" s="62">
        <f t="shared" si="0"/>
        <v>0</v>
      </c>
      <c r="F16" s="66"/>
      <c r="G16" s="63">
        <f t="shared" si="1"/>
        <v>0</v>
      </c>
      <c r="H16" s="63">
        <f t="shared" si="2"/>
        <v>0</v>
      </c>
    </row>
    <row r="17" spans="1:8" ht="12.75">
      <c r="A17" s="65"/>
      <c r="B17" s="60"/>
      <c r="C17" s="61"/>
      <c r="D17" s="62"/>
      <c r="E17" s="62">
        <f t="shared" si="0"/>
        <v>0</v>
      </c>
      <c r="F17" s="66"/>
      <c r="G17" s="63">
        <f t="shared" si="1"/>
        <v>0</v>
      </c>
      <c r="H17" s="63">
        <f t="shared" si="2"/>
        <v>0</v>
      </c>
    </row>
    <row r="18" spans="1:8" ht="12.75">
      <c r="A18" s="65"/>
      <c r="B18" s="60"/>
      <c r="C18" s="61"/>
      <c r="D18" s="62"/>
      <c r="E18" s="62">
        <f t="shared" si="0"/>
        <v>0</v>
      </c>
      <c r="F18" s="66"/>
      <c r="G18" s="63">
        <f t="shared" si="1"/>
        <v>0</v>
      </c>
      <c r="H18" s="63">
        <f t="shared" si="2"/>
        <v>0</v>
      </c>
    </row>
    <row r="19" spans="1:8" ht="12.75">
      <c r="A19" s="59"/>
      <c r="B19" s="60"/>
      <c r="C19" s="61"/>
      <c r="D19" s="62"/>
      <c r="E19" s="62">
        <f t="shared" si="0"/>
        <v>0</v>
      </c>
      <c r="F19" s="63"/>
      <c r="G19" s="63">
        <f t="shared" si="1"/>
        <v>0</v>
      </c>
      <c r="H19" s="63">
        <f t="shared" si="2"/>
        <v>0</v>
      </c>
    </row>
    <row r="20" spans="1:8" ht="12.75">
      <c r="A20" s="59"/>
      <c r="B20" s="60"/>
      <c r="C20" s="61"/>
      <c r="D20" s="62"/>
      <c r="E20" s="62">
        <f t="shared" si="0"/>
        <v>0</v>
      </c>
      <c r="F20" s="63"/>
      <c r="G20" s="63">
        <f t="shared" si="1"/>
        <v>0</v>
      </c>
      <c r="H20" s="63">
        <f t="shared" si="2"/>
        <v>0</v>
      </c>
    </row>
    <row r="21" spans="1:8" ht="12.75">
      <c r="A21" s="59"/>
      <c r="B21" s="60"/>
      <c r="C21" s="162"/>
      <c r="D21" s="62"/>
      <c r="E21" s="62">
        <f t="shared" si="0"/>
        <v>0</v>
      </c>
      <c r="F21" s="63"/>
      <c r="G21" s="63">
        <f t="shared" si="1"/>
        <v>0</v>
      </c>
      <c r="H21" s="63">
        <f t="shared" si="2"/>
        <v>0</v>
      </c>
    </row>
    <row r="22" spans="1:8" ht="12.75">
      <c r="A22" s="68"/>
      <c r="B22" s="69"/>
      <c r="C22" s="70"/>
      <c r="D22" s="63"/>
      <c r="E22" s="63"/>
      <c r="F22" s="63"/>
      <c r="G22" s="63"/>
      <c r="H22" s="63"/>
    </row>
    <row r="23" spans="1:8" ht="13.5" thickBot="1">
      <c r="A23" s="68"/>
      <c r="B23" s="71"/>
      <c r="C23" s="72" t="s">
        <v>25</v>
      </c>
      <c r="D23" s="73">
        <f>SUM(D9:D22)</f>
        <v>0</v>
      </c>
      <c r="E23" s="73"/>
      <c r="F23" s="73">
        <f>SUM(F9:F22)</f>
        <v>0</v>
      </c>
      <c r="G23" s="73"/>
      <c r="H23" s="73">
        <f>D23-F23</f>
        <v>0</v>
      </c>
    </row>
    <row r="24" spans="1:8" ht="13.5" thickTop="1">
      <c r="A24" s="68"/>
      <c r="B24" s="69"/>
      <c r="C24" s="70"/>
      <c r="D24" s="63"/>
      <c r="E24" s="63"/>
      <c r="F24" s="63"/>
      <c r="G24" s="63"/>
      <c r="H24" s="63"/>
    </row>
    <row r="25" spans="1:8" ht="12.75">
      <c r="A25" s="68"/>
      <c r="B25" s="69"/>
      <c r="C25" s="70"/>
      <c r="D25" s="63"/>
      <c r="E25" s="63"/>
      <c r="F25" s="63"/>
      <c r="G25" s="63"/>
      <c r="H25" s="63"/>
    </row>
    <row r="26" spans="1:8" ht="12.75">
      <c r="A26" s="68"/>
      <c r="B26" s="69"/>
      <c r="C26" s="70"/>
      <c r="D26" s="63"/>
      <c r="E26" s="63"/>
      <c r="F26" s="63"/>
      <c r="G26" s="63"/>
      <c r="H26" s="63"/>
    </row>
    <row r="27" spans="1:8" ht="12.75">
      <c r="A27" s="68"/>
      <c r="B27" s="69"/>
      <c r="C27" s="70"/>
      <c r="D27" s="63"/>
      <c r="E27" s="63"/>
      <c r="F27" s="63"/>
      <c r="G27" s="63"/>
      <c r="H27" s="63"/>
    </row>
    <row r="28" spans="1:8" ht="12.75">
      <c r="A28" s="68"/>
      <c r="B28" s="69"/>
      <c r="C28" s="70"/>
      <c r="D28" s="63"/>
      <c r="E28" s="63"/>
      <c r="F28" s="63"/>
      <c r="G28" s="63"/>
      <c r="H28" s="63"/>
    </row>
    <row r="29" spans="1:8" ht="12.75">
      <c r="A29" s="68"/>
      <c r="B29" s="69"/>
      <c r="C29" s="70"/>
      <c r="D29" s="63"/>
      <c r="E29" s="63"/>
      <c r="F29" s="63"/>
      <c r="G29" s="63"/>
      <c r="H29" s="63"/>
    </row>
    <row r="30" spans="1:8" ht="12.75">
      <c r="A30" s="68"/>
      <c r="B30" s="69"/>
      <c r="C30" s="70"/>
      <c r="D30" s="63"/>
      <c r="E30" s="63"/>
      <c r="F30" s="63"/>
      <c r="G30" s="63"/>
      <c r="H30" s="63"/>
    </row>
    <row r="31" spans="1:8" ht="12.75">
      <c r="A31" s="68"/>
      <c r="B31" s="69"/>
      <c r="C31" s="70"/>
      <c r="D31" s="63"/>
      <c r="E31" s="63"/>
      <c r="F31" s="63"/>
      <c r="G31" s="63"/>
      <c r="H31" s="63"/>
    </row>
    <row r="32" spans="1:8" ht="12.75">
      <c r="A32" s="68"/>
      <c r="B32" s="69"/>
      <c r="C32" s="70"/>
      <c r="D32" s="53"/>
      <c r="E32" s="74"/>
      <c r="F32" s="37"/>
      <c r="G32" s="37"/>
      <c r="H32" s="53"/>
    </row>
    <row r="33" spans="1:8" ht="12.75">
      <c r="A33" s="68"/>
      <c r="B33" s="69"/>
      <c r="C33" s="70"/>
      <c r="D33" s="53"/>
      <c r="E33" s="74"/>
      <c r="F33" s="37"/>
      <c r="G33" s="37"/>
      <c r="H33" s="53"/>
    </row>
    <row r="34" spans="1:8" ht="12.75">
      <c r="A34" s="68"/>
      <c r="B34" s="69"/>
      <c r="C34" s="70"/>
      <c r="D34" s="53"/>
      <c r="E34" s="74"/>
      <c r="F34" s="37"/>
      <c r="G34" s="37"/>
      <c r="H34" s="53"/>
    </row>
    <row r="35" spans="1:8" ht="12.75">
      <c r="A35" s="68"/>
      <c r="B35" s="69"/>
      <c r="C35" s="70"/>
      <c r="D35" s="53"/>
      <c r="E35" s="74"/>
      <c r="F35" s="37"/>
      <c r="G35" s="37"/>
      <c r="H35" s="53"/>
    </row>
    <row r="36" spans="1:8" ht="12.75">
      <c r="A36" s="68"/>
      <c r="B36" s="69"/>
      <c r="C36" s="70"/>
      <c r="D36" s="53"/>
      <c r="E36" s="74"/>
      <c r="F36" s="37"/>
      <c r="G36" s="37"/>
      <c r="H36" s="53"/>
    </row>
    <row r="37" spans="1:8" ht="12.75">
      <c r="A37" s="68"/>
      <c r="B37" s="69"/>
      <c r="C37" s="70"/>
      <c r="D37" s="53"/>
      <c r="E37" s="74"/>
      <c r="F37" s="37"/>
      <c r="G37" s="37"/>
      <c r="H37" s="53"/>
    </row>
    <row r="38" spans="1:8" ht="12.75">
      <c r="A38" s="68"/>
      <c r="B38" s="69"/>
      <c r="C38" s="70"/>
      <c r="D38" s="53"/>
      <c r="E38" s="74"/>
      <c r="F38" s="37"/>
      <c r="G38" s="37"/>
      <c r="H38" s="53"/>
    </row>
    <row r="39" spans="1:8" ht="12.75">
      <c r="A39" s="68"/>
      <c r="B39" s="69"/>
      <c r="C39" s="70"/>
      <c r="D39" s="53"/>
      <c r="E39" s="74"/>
      <c r="F39" s="37"/>
      <c r="G39" s="37"/>
      <c r="H39" s="53"/>
    </row>
    <row r="40" spans="1:8" ht="12.75">
      <c r="A40" s="68"/>
      <c r="B40" s="69"/>
      <c r="C40" s="70"/>
      <c r="D40" s="53"/>
      <c r="E40" s="74"/>
      <c r="F40" s="37"/>
      <c r="G40" s="37"/>
      <c r="H40" s="53"/>
    </row>
    <row r="41" spans="1:8" ht="12.75">
      <c r="A41" s="68"/>
      <c r="B41" s="69"/>
      <c r="C41" s="70"/>
      <c r="D41" s="53"/>
      <c r="E41" s="74"/>
      <c r="F41" s="37"/>
      <c r="G41" s="37"/>
      <c r="H41" s="53"/>
    </row>
    <row r="42" ht="12.75">
      <c r="E42" s="78"/>
    </row>
    <row r="43" ht="12.75">
      <c r="E43" s="78"/>
    </row>
    <row r="44" ht="12.75">
      <c r="E44" s="78"/>
    </row>
    <row r="45" ht="12.75">
      <c r="E45" s="78"/>
    </row>
    <row r="46" ht="12.75">
      <c r="E46" s="78"/>
    </row>
    <row r="47" ht="12.75">
      <c r="E47" s="78"/>
    </row>
    <row r="48" ht="12.75">
      <c r="E48" s="78"/>
    </row>
    <row r="49" ht="12.75">
      <c r="E49" s="78"/>
    </row>
    <row r="50" ht="12.75">
      <c r="E50" s="78"/>
    </row>
    <row r="51" ht="12.75">
      <c r="E51" s="78"/>
    </row>
    <row r="52" ht="12.75">
      <c r="E52" s="78"/>
    </row>
    <row r="53" ht="12.75">
      <c r="E53" s="78"/>
    </row>
    <row r="54" ht="12.75">
      <c r="E54" s="78"/>
    </row>
    <row r="55" ht="12.75">
      <c r="E55" s="78"/>
    </row>
    <row r="56" ht="12.75">
      <c r="E56" s="78"/>
    </row>
    <row r="57" ht="12.75">
      <c r="E57" s="78"/>
    </row>
    <row r="58" ht="12.75">
      <c r="E58" s="78"/>
    </row>
    <row r="59" ht="12.75">
      <c r="E59" s="78"/>
    </row>
    <row r="60" ht="12.75">
      <c r="E60" s="78"/>
    </row>
    <row r="61" ht="12.75">
      <c r="E61" s="78"/>
    </row>
    <row r="62" ht="12.75">
      <c r="E62" s="78"/>
    </row>
    <row r="63" ht="12.75">
      <c r="E63" s="78"/>
    </row>
    <row r="64" ht="12.75">
      <c r="E64" s="78"/>
    </row>
    <row r="65" ht="12.75">
      <c r="E65" s="78"/>
    </row>
    <row r="66" ht="12.75">
      <c r="E66" s="78"/>
    </row>
    <row r="67" ht="12.75">
      <c r="E67" s="78"/>
    </row>
    <row r="68" ht="12.75">
      <c r="E68" s="78"/>
    </row>
    <row r="69" ht="12.75">
      <c r="E69" s="78"/>
    </row>
    <row r="70" ht="12.75">
      <c r="E70" s="78"/>
    </row>
    <row r="71" ht="12.75">
      <c r="E71" s="78"/>
    </row>
    <row r="72" ht="12.75">
      <c r="E72" s="78"/>
    </row>
    <row r="73" ht="12.75">
      <c r="E73" s="78"/>
    </row>
    <row r="74" ht="12.75">
      <c r="E74" s="78"/>
    </row>
    <row r="75" ht="12.75">
      <c r="E75" s="78"/>
    </row>
    <row r="76" ht="12.75">
      <c r="E76" s="78"/>
    </row>
    <row r="77" ht="12.75">
      <c r="E77" s="78"/>
    </row>
    <row r="78" ht="12.75">
      <c r="E78" s="78"/>
    </row>
    <row r="79" ht="12.75">
      <c r="E79" s="78"/>
    </row>
    <row r="80" ht="12.75">
      <c r="E80" s="78"/>
    </row>
    <row r="81" ht="12.75">
      <c r="E81" s="78"/>
    </row>
    <row r="82" ht="12.75">
      <c r="E82" s="78"/>
    </row>
    <row r="83" ht="12.75">
      <c r="E83" s="78"/>
    </row>
    <row r="84" ht="12.75">
      <c r="E84" s="78"/>
    </row>
    <row r="85" ht="12.75">
      <c r="E85" s="78"/>
    </row>
    <row r="86" ht="12.75">
      <c r="E86" s="78"/>
    </row>
    <row r="87" ht="12.75">
      <c r="E87" s="78"/>
    </row>
    <row r="88" ht="12.75">
      <c r="E88" s="78"/>
    </row>
    <row r="89" ht="12.75">
      <c r="E89" s="78"/>
    </row>
    <row r="90" ht="12.75">
      <c r="E90" s="78"/>
    </row>
    <row r="91" ht="12.75">
      <c r="E91" s="78"/>
    </row>
    <row r="92" ht="12.75">
      <c r="E92" s="78"/>
    </row>
    <row r="93" ht="12.75">
      <c r="E93" s="78"/>
    </row>
    <row r="94" ht="12.75">
      <c r="E94" s="78"/>
    </row>
    <row r="95" ht="12.75">
      <c r="E95" s="78"/>
    </row>
    <row r="96" ht="12.75">
      <c r="E96" s="78"/>
    </row>
    <row r="97" ht="12.75">
      <c r="E97" s="78"/>
    </row>
    <row r="98" ht="12.75">
      <c r="E98" s="78"/>
    </row>
    <row r="99" ht="12.75">
      <c r="E99" s="78"/>
    </row>
    <row r="100" ht="12.75">
      <c r="E100" s="78"/>
    </row>
    <row r="101" ht="12.75">
      <c r="E101" s="78"/>
    </row>
    <row r="102" ht="12.75">
      <c r="E102" s="78"/>
    </row>
    <row r="103" ht="12.75">
      <c r="E103" s="78"/>
    </row>
    <row r="104" ht="12.75">
      <c r="E104" s="78"/>
    </row>
    <row r="105" ht="12.75">
      <c r="E105" s="78"/>
    </row>
    <row r="106" ht="12.75">
      <c r="E106" s="78"/>
    </row>
    <row r="107" ht="12.75">
      <c r="E107" s="78"/>
    </row>
    <row r="108" ht="12.75">
      <c r="E108" s="78"/>
    </row>
    <row r="109" ht="12.75">
      <c r="E109" s="78"/>
    </row>
    <row r="110" ht="12.75">
      <c r="E110" s="78"/>
    </row>
    <row r="111" ht="12.75">
      <c r="E111" s="78"/>
    </row>
    <row r="112" ht="12.75">
      <c r="E112" s="78"/>
    </row>
    <row r="113" ht="12.75">
      <c r="E113" s="78"/>
    </row>
    <row r="114" ht="12.75">
      <c r="E114" s="78"/>
    </row>
    <row r="115" ht="12.75">
      <c r="E115" s="78"/>
    </row>
    <row r="116" ht="12.75">
      <c r="E116" s="78"/>
    </row>
    <row r="117" ht="12.75">
      <c r="E117" s="78"/>
    </row>
    <row r="118" ht="12.75">
      <c r="E118" s="78"/>
    </row>
    <row r="119" ht="12.75">
      <c r="E119" s="78"/>
    </row>
    <row r="120" ht="12.75">
      <c r="E120" s="78"/>
    </row>
    <row r="121" ht="12.75">
      <c r="E121" s="78"/>
    </row>
    <row r="122" ht="12.75">
      <c r="E122" s="78"/>
    </row>
    <row r="123" ht="12.75">
      <c r="E123" s="78"/>
    </row>
    <row r="124" ht="12.75">
      <c r="E124" s="78"/>
    </row>
    <row r="125" ht="12.75">
      <c r="E125" s="78"/>
    </row>
    <row r="126" ht="12.75">
      <c r="E126" s="78"/>
    </row>
    <row r="127" ht="12.75">
      <c r="E127" s="78"/>
    </row>
    <row r="128" ht="12.75">
      <c r="E128" s="78"/>
    </row>
    <row r="129" ht="12.75">
      <c r="E129" s="78"/>
    </row>
    <row r="130" ht="12.75">
      <c r="E130" s="78"/>
    </row>
    <row r="131" ht="12.75">
      <c r="E131" s="78"/>
    </row>
    <row r="132" ht="12.75">
      <c r="E132" s="78"/>
    </row>
    <row r="133" ht="12.75">
      <c r="E133" s="78"/>
    </row>
    <row r="134" ht="12.75">
      <c r="E134" s="78"/>
    </row>
    <row r="135" ht="12.75">
      <c r="E135" s="78"/>
    </row>
    <row r="136" ht="12.75">
      <c r="E136" s="78"/>
    </row>
    <row r="137" ht="12.75">
      <c r="E137" s="78"/>
    </row>
    <row r="138" ht="12.75">
      <c r="E138" s="78"/>
    </row>
    <row r="139" ht="12.75">
      <c r="E139" s="78"/>
    </row>
    <row r="140" ht="12.75">
      <c r="E140" s="78"/>
    </row>
    <row r="141" ht="12.75">
      <c r="E141" s="78"/>
    </row>
    <row r="142" ht="12.75">
      <c r="E142" s="78"/>
    </row>
    <row r="143" ht="12.75">
      <c r="E143" s="78"/>
    </row>
    <row r="144" ht="12.75">
      <c r="E144" s="78"/>
    </row>
    <row r="145" ht="12.75">
      <c r="E145" s="78"/>
    </row>
    <row r="146" ht="12.75">
      <c r="E146" s="78"/>
    </row>
    <row r="147" ht="12.75">
      <c r="E147" s="78"/>
    </row>
    <row r="148" ht="12.75">
      <c r="E148" s="78"/>
    </row>
    <row r="149" ht="12.75">
      <c r="E149" s="78"/>
    </row>
    <row r="150" ht="12.75">
      <c r="E150" s="78"/>
    </row>
    <row r="151" ht="12.75">
      <c r="E151" s="78"/>
    </row>
    <row r="152" ht="12.75">
      <c r="E152" s="78"/>
    </row>
    <row r="153" ht="12.75">
      <c r="E153" s="78"/>
    </row>
    <row r="154" ht="12.75">
      <c r="E154" s="78"/>
    </row>
    <row r="155" ht="12.75">
      <c r="E155" s="78"/>
    </row>
    <row r="156" ht="12.75">
      <c r="E156" s="78"/>
    </row>
    <row r="157" ht="12.75">
      <c r="E157" s="78"/>
    </row>
    <row r="158" ht="12.75">
      <c r="E158" s="78"/>
    </row>
    <row r="159" ht="12.75">
      <c r="E159" s="78"/>
    </row>
    <row r="160" ht="12.75">
      <c r="E160" s="78"/>
    </row>
    <row r="161" ht="12.75">
      <c r="E161" s="78"/>
    </row>
    <row r="162" ht="12.75">
      <c r="E162" s="78"/>
    </row>
    <row r="163" ht="12.75">
      <c r="E163" s="78"/>
    </row>
    <row r="164" ht="12.75">
      <c r="E164" s="78"/>
    </row>
    <row r="165" ht="12.75">
      <c r="E165" s="78"/>
    </row>
    <row r="166" ht="12.75">
      <c r="E166" s="78"/>
    </row>
    <row r="167" ht="12.75">
      <c r="E167" s="78"/>
    </row>
    <row r="168" ht="12.75">
      <c r="E168" s="78"/>
    </row>
    <row r="169" ht="12.75">
      <c r="E169" s="78"/>
    </row>
    <row r="170" ht="12.75">
      <c r="E170" s="78"/>
    </row>
    <row r="171" ht="12.75">
      <c r="E171" s="78"/>
    </row>
    <row r="172" ht="12.75">
      <c r="E172" s="78"/>
    </row>
    <row r="173" ht="12.75">
      <c r="E173" s="78"/>
    </row>
    <row r="174" ht="12.75">
      <c r="E174" s="78"/>
    </row>
    <row r="175" ht="12.75">
      <c r="E175" s="78"/>
    </row>
    <row r="176" ht="12.75">
      <c r="E176" s="78"/>
    </row>
    <row r="177" ht="12.75">
      <c r="E177" s="78"/>
    </row>
    <row r="178" ht="12.75">
      <c r="E178" s="78"/>
    </row>
    <row r="179" ht="12.75">
      <c r="E179" s="78"/>
    </row>
    <row r="180" ht="12.75">
      <c r="E180" s="78"/>
    </row>
    <row r="181" ht="12.75">
      <c r="E181" s="78"/>
    </row>
    <row r="182" ht="12.75">
      <c r="E182" s="78"/>
    </row>
    <row r="183" ht="12.75">
      <c r="E183" s="78"/>
    </row>
    <row r="184" ht="12.75">
      <c r="E184" s="78"/>
    </row>
    <row r="185" ht="12.75">
      <c r="E185" s="78"/>
    </row>
    <row r="186" ht="12.75">
      <c r="E186" s="78"/>
    </row>
    <row r="187" ht="12.75">
      <c r="E187" s="78"/>
    </row>
    <row r="188" ht="12.75">
      <c r="E188" s="78"/>
    </row>
    <row r="189" ht="12.75">
      <c r="E189" s="78"/>
    </row>
    <row r="190" ht="12.75">
      <c r="E190" s="78"/>
    </row>
    <row r="191" ht="12.75">
      <c r="E191" s="78"/>
    </row>
    <row r="192" ht="12.75">
      <c r="E192" s="78"/>
    </row>
    <row r="193" ht="12.75">
      <c r="E193" s="78"/>
    </row>
    <row r="194" ht="12.75">
      <c r="E194" s="78"/>
    </row>
    <row r="195" ht="12.75">
      <c r="E195" s="78"/>
    </row>
    <row r="196" ht="12.75">
      <c r="E196" s="78"/>
    </row>
    <row r="197" ht="12.75">
      <c r="E197" s="78"/>
    </row>
    <row r="198" ht="12.75">
      <c r="E198" s="78"/>
    </row>
    <row r="199" ht="12.75">
      <c r="E199" s="78"/>
    </row>
    <row r="200" ht="12.75">
      <c r="E200" s="78"/>
    </row>
    <row r="201" ht="12.75">
      <c r="E201" s="78"/>
    </row>
    <row r="202" ht="12.75">
      <c r="E202" s="78"/>
    </row>
    <row r="203" ht="12.75">
      <c r="E203" s="78"/>
    </row>
    <row r="204" ht="12.75">
      <c r="E204" s="78"/>
    </row>
    <row r="205" ht="12.75">
      <c r="E205" s="78"/>
    </row>
    <row r="206" ht="12.75">
      <c r="E206" s="78"/>
    </row>
    <row r="207" ht="12.75">
      <c r="E207" s="78"/>
    </row>
    <row r="208" ht="12.75">
      <c r="E208" s="78"/>
    </row>
    <row r="209" ht="12.75">
      <c r="E209" s="78"/>
    </row>
    <row r="210" ht="12.75">
      <c r="E210" s="78"/>
    </row>
    <row r="211" ht="12.75">
      <c r="E211" s="78"/>
    </row>
    <row r="212" ht="12.75">
      <c r="E212" s="78"/>
    </row>
    <row r="213" ht="12.75">
      <c r="E213" s="78"/>
    </row>
    <row r="214" ht="12.75">
      <c r="E214" s="78"/>
    </row>
    <row r="215" ht="12.75">
      <c r="E215" s="78"/>
    </row>
    <row r="216" ht="12.75">
      <c r="E216" s="78"/>
    </row>
    <row r="217" ht="12.75">
      <c r="E217" s="78"/>
    </row>
    <row r="218" ht="12.75">
      <c r="E218" s="78"/>
    </row>
    <row r="219" ht="12.75">
      <c r="E219" s="78"/>
    </row>
    <row r="220" ht="12.75">
      <c r="E220" s="78"/>
    </row>
    <row r="221" ht="12.75">
      <c r="E221" s="78"/>
    </row>
    <row r="222" ht="12.75">
      <c r="E222" s="78"/>
    </row>
    <row r="223" ht="12.75">
      <c r="E223" s="78"/>
    </row>
    <row r="224" ht="12.75">
      <c r="E224" s="78"/>
    </row>
    <row r="225" ht="12.75">
      <c r="E225" s="78"/>
    </row>
    <row r="226" ht="12.75">
      <c r="E226" s="78"/>
    </row>
    <row r="227" ht="12.75">
      <c r="E227" s="78"/>
    </row>
    <row r="228" ht="12.75">
      <c r="E228" s="78"/>
    </row>
    <row r="229" ht="12.75">
      <c r="E229" s="78"/>
    </row>
    <row r="230" ht="12.75">
      <c r="E230" s="78"/>
    </row>
    <row r="231" ht="12.75">
      <c r="E231" s="78"/>
    </row>
    <row r="232" ht="12.75">
      <c r="E232" s="78"/>
    </row>
    <row r="233" ht="12.75">
      <c r="E233" s="78"/>
    </row>
    <row r="234" ht="12.75">
      <c r="E234" s="78"/>
    </row>
    <row r="235" ht="12.75">
      <c r="E235" s="78"/>
    </row>
    <row r="236" ht="12.75">
      <c r="E236" s="78"/>
    </row>
    <row r="237" ht="12.75">
      <c r="E237" s="78"/>
    </row>
    <row r="238" ht="12.75">
      <c r="E238" s="78"/>
    </row>
    <row r="239" ht="12.75">
      <c r="E239" s="78"/>
    </row>
    <row r="240" ht="12.75">
      <c r="E240" s="78"/>
    </row>
    <row r="241" ht="12.75">
      <c r="E241" s="78"/>
    </row>
    <row r="242" ht="12.75">
      <c r="E242" s="78"/>
    </row>
    <row r="243" ht="12.75">
      <c r="E243" s="78"/>
    </row>
    <row r="244" ht="12.75">
      <c r="E244" s="78"/>
    </row>
    <row r="245" ht="12.75">
      <c r="E245" s="78"/>
    </row>
    <row r="246" ht="12.75">
      <c r="E246" s="78"/>
    </row>
    <row r="247" ht="12.75">
      <c r="E247" s="78"/>
    </row>
    <row r="248" ht="12.75">
      <c r="E248" s="78"/>
    </row>
    <row r="249" ht="12.75">
      <c r="E249" s="78"/>
    </row>
    <row r="250" ht="12.75">
      <c r="E250" s="78"/>
    </row>
    <row r="251" ht="12.75">
      <c r="E251" s="78"/>
    </row>
    <row r="252" ht="12.75">
      <c r="E252" s="78"/>
    </row>
    <row r="253" ht="12.75">
      <c r="E253" s="78"/>
    </row>
    <row r="254" ht="12.75">
      <c r="E254" s="78"/>
    </row>
    <row r="255" ht="12.75">
      <c r="E255" s="78"/>
    </row>
    <row r="256" ht="12.75">
      <c r="E256" s="78"/>
    </row>
    <row r="257" ht="12.75">
      <c r="E257" s="78"/>
    </row>
    <row r="258" ht="12.75">
      <c r="E258" s="78"/>
    </row>
    <row r="259" ht="12.75">
      <c r="E259" s="78"/>
    </row>
    <row r="260" ht="12.75">
      <c r="E260" s="78"/>
    </row>
    <row r="261" ht="12.75">
      <c r="E261" s="78"/>
    </row>
    <row r="262" ht="12.75">
      <c r="E262" s="78"/>
    </row>
    <row r="263" ht="12.75">
      <c r="E263" s="78"/>
    </row>
    <row r="264" ht="12.75">
      <c r="E264" s="78"/>
    </row>
    <row r="265" ht="12.75">
      <c r="E265" s="78"/>
    </row>
    <row r="266" ht="12.75">
      <c r="E266" s="78"/>
    </row>
    <row r="267" ht="12.75">
      <c r="E267" s="78"/>
    </row>
    <row r="268" ht="12.75">
      <c r="E268" s="78"/>
    </row>
    <row r="269" ht="12.75">
      <c r="E269" s="78"/>
    </row>
    <row r="270" ht="12.75">
      <c r="E270" s="78"/>
    </row>
    <row r="271" ht="12.75">
      <c r="E271" s="78"/>
    </row>
    <row r="272" ht="12.75">
      <c r="E272" s="78"/>
    </row>
    <row r="273" ht="12.75">
      <c r="E273" s="78"/>
    </row>
    <row r="274" ht="12.75">
      <c r="E274" s="78"/>
    </row>
    <row r="275" ht="12.75">
      <c r="E275" s="78"/>
    </row>
    <row r="276" ht="12.75">
      <c r="E276" s="78"/>
    </row>
    <row r="277" ht="12.75">
      <c r="E277" s="78"/>
    </row>
    <row r="278" ht="12.75">
      <c r="E278" s="78"/>
    </row>
    <row r="279" ht="12.75">
      <c r="E279" s="78"/>
    </row>
    <row r="280" ht="12.75">
      <c r="E280" s="78"/>
    </row>
    <row r="281" ht="12.75">
      <c r="E281" s="78"/>
    </row>
    <row r="282" ht="12.75">
      <c r="E282" s="78"/>
    </row>
    <row r="283" ht="12.75">
      <c r="E283" s="78"/>
    </row>
    <row r="284" ht="12.75">
      <c r="E284" s="78"/>
    </row>
    <row r="285" ht="12.75">
      <c r="E285" s="78"/>
    </row>
    <row r="286" ht="12.75">
      <c r="E286" s="78"/>
    </row>
    <row r="287" ht="12.75">
      <c r="E287" s="78"/>
    </row>
    <row r="288" ht="12.75">
      <c r="E288" s="78"/>
    </row>
    <row r="289" ht="12.75">
      <c r="E289" s="78"/>
    </row>
    <row r="290" ht="12.75">
      <c r="E290" s="78"/>
    </row>
    <row r="291" ht="12.75">
      <c r="E291" s="78"/>
    </row>
    <row r="292" ht="12.75">
      <c r="E292" s="78"/>
    </row>
    <row r="293" ht="12.75">
      <c r="E293" s="78"/>
    </row>
    <row r="294" ht="12.75">
      <c r="E294" s="78"/>
    </row>
    <row r="295" ht="12.75">
      <c r="E295" s="78"/>
    </row>
    <row r="296" ht="12.75">
      <c r="E296" s="78"/>
    </row>
    <row r="297" ht="12.75">
      <c r="E297" s="78"/>
    </row>
    <row r="298" ht="12.75">
      <c r="E298" s="78"/>
    </row>
    <row r="299" ht="12.75">
      <c r="E299" s="78"/>
    </row>
    <row r="300" ht="12.75">
      <c r="E300" s="78"/>
    </row>
    <row r="301" ht="12.75">
      <c r="E301" s="78"/>
    </row>
    <row r="302" ht="12.75">
      <c r="E302" s="78"/>
    </row>
    <row r="303" ht="12.75">
      <c r="E303" s="78"/>
    </row>
    <row r="304" ht="12.75">
      <c r="E304" s="78"/>
    </row>
    <row r="305" ht="12.75">
      <c r="E305" s="78"/>
    </row>
    <row r="306" ht="12.75">
      <c r="E306" s="78"/>
    </row>
    <row r="307" ht="12.75">
      <c r="E307" s="78"/>
    </row>
    <row r="308" ht="12.75">
      <c r="E308" s="78"/>
    </row>
    <row r="309" ht="12.75">
      <c r="E309" s="78"/>
    </row>
    <row r="310" ht="12.75">
      <c r="E310" s="78"/>
    </row>
    <row r="311" ht="12.75">
      <c r="E311" s="78"/>
    </row>
    <row r="312" ht="12.75">
      <c r="E312" s="78"/>
    </row>
    <row r="313" ht="12.75">
      <c r="E313" s="78"/>
    </row>
    <row r="314" ht="12.75">
      <c r="E314" s="78"/>
    </row>
    <row r="315" ht="12.75">
      <c r="E315" s="78"/>
    </row>
    <row r="316" ht="12.75">
      <c r="E316" s="78"/>
    </row>
    <row r="317" ht="12.75">
      <c r="E317" s="78"/>
    </row>
    <row r="318" ht="12.75">
      <c r="E318" s="78"/>
    </row>
    <row r="319" ht="12.75">
      <c r="E319" s="78"/>
    </row>
    <row r="320" ht="12.75">
      <c r="E320" s="78"/>
    </row>
    <row r="321" ht="12.75">
      <c r="E321" s="78"/>
    </row>
    <row r="322" ht="12.75">
      <c r="E322" s="78"/>
    </row>
    <row r="323" ht="12.75">
      <c r="E323" s="78"/>
    </row>
    <row r="324" ht="12.75">
      <c r="E324" s="78"/>
    </row>
    <row r="325" ht="12.75">
      <c r="E325" s="78"/>
    </row>
    <row r="326" ht="12.75">
      <c r="E326" s="78"/>
    </row>
    <row r="327" ht="12.75">
      <c r="E327" s="78"/>
    </row>
    <row r="328" ht="12.75">
      <c r="E328" s="78"/>
    </row>
    <row r="329" ht="12.75">
      <c r="E329" s="78"/>
    </row>
    <row r="330" ht="12.75">
      <c r="E330" s="78"/>
    </row>
    <row r="331" ht="12.75">
      <c r="E331" s="78"/>
    </row>
    <row r="332" ht="12.75">
      <c r="E332" s="78"/>
    </row>
    <row r="333" ht="12.75">
      <c r="E333" s="78"/>
    </row>
    <row r="334" ht="12.75">
      <c r="E334" s="78"/>
    </row>
    <row r="335" ht="12.75">
      <c r="E335" s="78"/>
    </row>
    <row r="336" ht="12.75">
      <c r="E336" s="78"/>
    </row>
    <row r="337" ht="12.75">
      <c r="E337" s="78"/>
    </row>
    <row r="338" ht="12.75">
      <c r="E338" s="78"/>
    </row>
    <row r="339" ht="12.75">
      <c r="E339" s="78"/>
    </row>
    <row r="340" ht="12.75">
      <c r="E340" s="78"/>
    </row>
    <row r="341" ht="12.75">
      <c r="E341" s="78"/>
    </row>
    <row r="342" ht="12.75">
      <c r="E342" s="78"/>
    </row>
    <row r="343" ht="12.75">
      <c r="E343" s="78"/>
    </row>
    <row r="344" ht="12.75">
      <c r="E344" s="78"/>
    </row>
    <row r="345" ht="12.75">
      <c r="E345" s="78"/>
    </row>
    <row r="346" ht="12.75">
      <c r="E346" s="78"/>
    </row>
    <row r="347" ht="12.75">
      <c r="E347" s="78"/>
    </row>
    <row r="348" ht="12.75">
      <c r="E348" s="78"/>
    </row>
    <row r="349" ht="12.75">
      <c r="E349" s="78"/>
    </row>
    <row r="350" ht="12.75">
      <c r="E350" s="78"/>
    </row>
    <row r="351" ht="12.75">
      <c r="E351" s="78"/>
    </row>
    <row r="352" ht="12.75">
      <c r="E352" s="78"/>
    </row>
    <row r="353" ht="12.75">
      <c r="E353" s="78"/>
    </row>
    <row r="354" ht="12.75">
      <c r="E354" s="78"/>
    </row>
    <row r="355" ht="12.75">
      <c r="E355" s="78"/>
    </row>
    <row r="356" ht="12.75">
      <c r="E356" s="78"/>
    </row>
    <row r="357" ht="12.75">
      <c r="E357" s="78"/>
    </row>
    <row r="358" ht="12.75">
      <c r="E358" s="78"/>
    </row>
    <row r="359" ht="12.75">
      <c r="E359" s="78"/>
    </row>
    <row r="360" ht="12.75">
      <c r="E360" s="78"/>
    </row>
    <row r="361" ht="12.75">
      <c r="E361" s="78"/>
    </row>
    <row r="362" ht="12.75">
      <c r="E362" s="78"/>
    </row>
    <row r="363" ht="12.75">
      <c r="E363" s="78"/>
    </row>
    <row r="364" ht="12.75">
      <c r="E364" s="78"/>
    </row>
    <row r="365" ht="12.75">
      <c r="E365" s="78"/>
    </row>
    <row r="366" ht="12.75">
      <c r="E366" s="78"/>
    </row>
    <row r="367" ht="12.75">
      <c r="E367" s="78"/>
    </row>
    <row r="368" ht="12.75">
      <c r="E368" s="78"/>
    </row>
    <row r="369" ht="12.75">
      <c r="E369" s="78"/>
    </row>
    <row r="370" ht="12.75">
      <c r="E370" s="78"/>
    </row>
    <row r="371" ht="12.75">
      <c r="E371" s="78"/>
    </row>
    <row r="372" ht="12.75">
      <c r="E372" s="78"/>
    </row>
    <row r="373" ht="12.75">
      <c r="E373" s="78"/>
    </row>
    <row r="374" ht="12.75">
      <c r="E374" s="78"/>
    </row>
    <row r="375" ht="12.75">
      <c r="E375" s="78"/>
    </row>
    <row r="376" ht="12.75">
      <c r="E376" s="78"/>
    </row>
    <row r="377" ht="12.75">
      <c r="E377" s="78"/>
    </row>
    <row r="378" ht="12.75">
      <c r="E378" s="78"/>
    </row>
    <row r="379" ht="12.75">
      <c r="E379" s="78"/>
    </row>
    <row r="380" ht="12.75">
      <c r="E380" s="78"/>
    </row>
    <row r="381" ht="12.75">
      <c r="E381" s="78"/>
    </row>
    <row r="382" ht="12.75">
      <c r="E382" s="78"/>
    </row>
    <row r="383" ht="12.75">
      <c r="E383" s="78"/>
    </row>
    <row r="384" ht="12.75">
      <c r="E384" s="78"/>
    </row>
    <row r="385" ht="12.75">
      <c r="E385" s="78"/>
    </row>
    <row r="386" ht="12.75">
      <c r="E386" s="78"/>
    </row>
    <row r="387" ht="12.75">
      <c r="E387" s="78"/>
    </row>
    <row r="388" ht="12.75">
      <c r="E388" s="78"/>
    </row>
    <row r="389" ht="12.75">
      <c r="E389" s="78"/>
    </row>
    <row r="390" ht="12.75">
      <c r="E390" s="78"/>
    </row>
    <row r="391" ht="12.75">
      <c r="E391" s="78"/>
    </row>
    <row r="392" ht="12.75">
      <c r="E392" s="78"/>
    </row>
    <row r="393" ht="12.75">
      <c r="E393" s="78"/>
    </row>
    <row r="394" ht="12.75">
      <c r="E394" s="78"/>
    </row>
    <row r="395" ht="12.75">
      <c r="E395" s="78"/>
    </row>
    <row r="396" ht="12.75">
      <c r="E396" s="78"/>
    </row>
    <row r="397" ht="12.75">
      <c r="E397" s="78"/>
    </row>
    <row r="398" ht="12.75">
      <c r="E398" s="78"/>
    </row>
    <row r="399" ht="12.75">
      <c r="E399" s="78"/>
    </row>
    <row r="400" ht="12.75">
      <c r="E400" s="78"/>
    </row>
    <row r="401" ht="12.75">
      <c r="E401" s="78"/>
    </row>
    <row r="402" ht="12.75">
      <c r="E402" s="78"/>
    </row>
    <row r="403" ht="12.75">
      <c r="E403" s="78"/>
    </row>
    <row r="404" ht="12.75">
      <c r="E404" s="78"/>
    </row>
    <row r="405" ht="12.75">
      <c r="E405" s="78"/>
    </row>
    <row r="406" ht="12.75">
      <c r="E406" s="78"/>
    </row>
    <row r="407" ht="12.75">
      <c r="E407" s="78"/>
    </row>
    <row r="408" ht="12.75">
      <c r="E408" s="78"/>
    </row>
    <row r="409" ht="12.75">
      <c r="E409" s="78"/>
    </row>
    <row r="410" ht="12.75">
      <c r="E410" s="78"/>
    </row>
    <row r="411" ht="12.75">
      <c r="E411" s="78"/>
    </row>
    <row r="412" ht="12.75">
      <c r="E412" s="78"/>
    </row>
    <row r="413" ht="12.75">
      <c r="E413" s="78"/>
    </row>
    <row r="414" ht="12.75">
      <c r="E414" s="78"/>
    </row>
    <row r="415" ht="12.75">
      <c r="E415" s="78"/>
    </row>
    <row r="416" ht="12.75">
      <c r="E416" s="78"/>
    </row>
    <row r="417" ht="12.75">
      <c r="E417" s="78"/>
    </row>
    <row r="418" ht="12.75">
      <c r="E418" s="78"/>
    </row>
    <row r="419" ht="12.75">
      <c r="E419" s="78"/>
    </row>
    <row r="420" ht="12.75">
      <c r="E420" s="78"/>
    </row>
    <row r="421" ht="12.75">
      <c r="E421" s="78"/>
    </row>
    <row r="422" ht="12.75">
      <c r="E422" s="78"/>
    </row>
    <row r="423" ht="12.75">
      <c r="E423" s="78"/>
    </row>
    <row r="424" ht="12.75">
      <c r="E424" s="78"/>
    </row>
    <row r="425" ht="12.75">
      <c r="E425" s="78"/>
    </row>
    <row r="426" ht="12.75">
      <c r="E426" s="78"/>
    </row>
    <row r="427" ht="12.75">
      <c r="E427" s="78"/>
    </row>
    <row r="428" ht="12.75">
      <c r="E428" s="78"/>
    </row>
    <row r="429" ht="12.75">
      <c r="E429" s="78"/>
    </row>
    <row r="430" ht="12.75">
      <c r="E430" s="78"/>
    </row>
    <row r="431" ht="12.75">
      <c r="E431" s="78"/>
    </row>
    <row r="432" ht="12.75">
      <c r="E432" s="78"/>
    </row>
    <row r="433" ht="12.75">
      <c r="E433" s="78"/>
    </row>
    <row r="434" ht="12.75">
      <c r="E434" s="78"/>
    </row>
    <row r="435" ht="12.75">
      <c r="E435" s="78"/>
    </row>
    <row r="436" ht="12.75">
      <c r="E436" s="78"/>
    </row>
    <row r="437" ht="12.75">
      <c r="E437" s="78"/>
    </row>
    <row r="438" ht="12.75">
      <c r="E438" s="78"/>
    </row>
    <row r="439" ht="12.75">
      <c r="E439" s="78"/>
    </row>
    <row r="440" ht="12.75">
      <c r="E440" s="78"/>
    </row>
    <row r="441" ht="12.75">
      <c r="E441" s="78"/>
    </row>
    <row r="442" ht="12.75">
      <c r="E442" s="78"/>
    </row>
    <row r="443" ht="12.75">
      <c r="E443" s="78"/>
    </row>
    <row r="444" ht="12.75">
      <c r="E444" s="78"/>
    </row>
    <row r="445" ht="12.75">
      <c r="E445" s="78"/>
    </row>
    <row r="446" ht="12.75">
      <c r="E446" s="78"/>
    </row>
    <row r="447" ht="12.75">
      <c r="E447" s="78"/>
    </row>
    <row r="448" ht="12.75">
      <c r="E448" s="78"/>
    </row>
    <row r="449" ht="12.75">
      <c r="E449" s="78"/>
    </row>
    <row r="450" ht="12.75">
      <c r="E450" s="78"/>
    </row>
    <row r="451" ht="12.75">
      <c r="E451" s="78"/>
    </row>
    <row r="452" ht="12.75">
      <c r="E452" s="78"/>
    </row>
    <row r="453" ht="12.75">
      <c r="E453" s="78"/>
    </row>
    <row r="454" ht="12.75">
      <c r="E454" s="78"/>
    </row>
    <row r="455" ht="12.75">
      <c r="E455" s="78"/>
    </row>
    <row r="456" ht="12.75">
      <c r="E456" s="78"/>
    </row>
    <row r="457" ht="12.75">
      <c r="E457" s="78"/>
    </row>
    <row r="458" ht="12.75">
      <c r="E458" s="78"/>
    </row>
    <row r="459" ht="12.75">
      <c r="E459" s="78"/>
    </row>
    <row r="460" ht="12.75">
      <c r="E460" s="78"/>
    </row>
    <row r="461" ht="12.75">
      <c r="E461" s="78"/>
    </row>
    <row r="462" ht="12.75">
      <c r="E462" s="78"/>
    </row>
    <row r="463" ht="12.75">
      <c r="E463" s="78"/>
    </row>
    <row r="464" ht="12.75">
      <c r="E464" s="78"/>
    </row>
    <row r="465" ht="12.75">
      <c r="E465" s="78"/>
    </row>
    <row r="466" ht="12.75">
      <c r="E466" s="78"/>
    </row>
    <row r="467" ht="12.75">
      <c r="E467" s="78"/>
    </row>
    <row r="468" ht="12.75">
      <c r="E468" s="78"/>
    </row>
    <row r="469" ht="12.75">
      <c r="E469" s="78"/>
    </row>
    <row r="470" ht="12.75">
      <c r="E470" s="78"/>
    </row>
    <row r="471" ht="12.75">
      <c r="E471" s="78"/>
    </row>
    <row r="472" ht="12.75">
      <c r="E472" s="78"/>
    </row>
    <row r="473" ht="12.75">
      <c r="E473" s="78"/>
    </row>
    <row r="474" ht="12.75">
      <c r="E474" s="78"/>
    </row>
    <row r="475" ht="12.75">
      <c r="E475" s="78"/>
    </row>
    <row r="476" ht="12.75">
      <c r="E476" s="78"/>
    </row>
    <row r="477" ht="12.75">
      <c r="E477" s="78"/>
    </row>
    <row r="478" ht="12.75">
      <c r="E478" s="78"/>
    </row>
    <row r="479" ht="12.75">
      <c r="E479" s="78"/>
    </row>
    <row r="480" ht="12.75">
      <c r="E480" s="78"/>
    </row>
    <row r="481" ht="12.75">
      <c r="E481" s="78"/>
    </row>
    <row r="482" ht="12.75">
      <c r="E482" s="78"/>
    </row>
    <row r="483" ht="12.75">
      <c r="E483" s="78"/>
    </row>
    <row r="484" ht="12.75">
      <c r="E484" s="78"/>
    </row>
    <row r="485" ht="12.75">
      <c r="E485" s="78"/>
    </row>
    <row r="486" ht="12.75">
      <c r="E486" s="78"/>
    </row>
    <row r="487" ht="12.75">
      <c r="E487" s="78"/>
    </row>
    <row r="488" ht="12.75">
      <c r="E488" s="78"/>
    </row>
    <row r="489" ht="12.75">
      <c r="E489" s="78"/>
    </row>
    <row r="490" ht="12.75">
      <c r="E490" s="78"/>
    </row>
    <row r="491" ht="12.75">
      <c r="E491" s="78"/>
    </row>
    <row r="492" ht="12.75">
      <c r="E492" s="78"/>
    </row>
    <row r="493" ht="12.75">
      <c r="E493" s="78"/>
    </row>
    <row r="494" ht="12.75">
      <c r="E494" s="78"/>
    </row>
    <row r="495" ht="12.75">
      <c r="E495" s="78"/>
    </row>
    <row r="496" ht="12.75">
      <c r="E496" s="78"/>
    </row>
    <row r="497" ht="12.75">
      <c r="E497" s="78"/>
    </row>
    <row r="498" ht="12.75">
      <c r="E498" s="78"/>
    </row>
    <row r="499" ht="12.75">
      <c r="E499" s="78"/>
    </row>
    <row r="500" ht="12.75">
      <c r="E500" s="78"/>
    </row>
    <row r="501" ht="12.75">
      <c r="E501" s="78"/>
    </row>
    <row r="502" ht="12.75">
      <c r="E502" s="78"/>
    </row>
    <row r="503" ht="12.75">
      <c r="E503" s="78"/>
    </row>
    <row r="504" ht="12.75">
      <c r="E504" s="78"/>
    </row>
    <row r="505" ht="12.75">
      <c r="E505" s="78"/>
    </row>
    <row r="506" ht="12.75">
      <c r="E506" s="78"/>
    </row>
    <row r="507" ht="12.75">
      <c r="E507" s="78"/>
    </row>
    <row r="508" ht="12.75">
      <c r="E508" s="78"/>
    </row>
    <row r="509" ht="12.75">
      <c r="E509" s="78"/>
    </row>
    <row r="510" ht="12.75">
      <c r="E510" s="78"/>
    </row>
    <row r="511" ht="12.75">
      <c r="E511" s="78"/>
    </row>
    <row r="512" ht="12.75">
      <c r="E512" s="78"/>
    </row>
    <row r="513" ht="12.75">
      <c r="E513" s="78"/>
    </row>
    <row r="514" ht="12.75">
      <c r="E514" s="78"/>
    </row>
    <row r="515" ht="12.75">
      <c r="E515" s="78"/>
    </row>
    <row r="516" ht="12.75">
      <c r="E516" s="78"/>
    </row>
    <row r="517" ht="12.75">
      <c r="E517" s="78"/>
    </row>
    <row r="518" ht="12.75">
      <c r="E518" s="78"/>
    </row>
    <row r="519" ht="12.75">
      <c r="E519" s="78"/>
    </row>
    <row r="520" ht="12.75">
      <c r="E520" s="78"/>
    </row>
    <row r="521" ht="12.75">
      <c r="E521" s="78"/>
    </row>
    <row r="522" ht="12.75">
      <c r="E522" s="78"/>
    </row>
    <row r="523" ht="12.75">
      <c r="E523" s="78"/>
    </row>
    <row r="524" ht="12.75">
      <c r="E524" s="78"/>
    </row>
    <row r="525" ht="12.75">
      <c r="E525" s="78"/>
    </row>
    <row r="526" ht="12.75">
      <c r="E526" s="78"/>
    </row>
    <row r="527" ht="12.75">
      <c r="E527" s="78"/>
    </row>
    <row r="528" ht="12.75">
      <c r="E528" s="78"/>
    </row>
    <row r="529" ht="12.75">
      <c r="E529" s="78"/>
    </row>
    <row r="530" ht="12.75">
      <c r="E530" s="78"/>
    </row>
    <row r="531" ht="12.75">
      <c r="E531" s="78"/>
    </row>
    <row r="532" ht="12.75">
      <c r="E532" s="78"/>
    </row>
    <row r="533" ht="12.75">
      <c r="E533" s="78"/>
    </row>
    <row r="534" ht="12.75">
      <c r="E534" s="78"/>
    </row>
    <row r="535" ht="12.75">
      <c r="E535" s="78"/>
    </row>
    <row r="536" ht="12.75">
      <c r="E536" s="78"/>
    </row>
    <row r="537" ht="12.75">
      <c r="E537" s="78"/>
    </row>
    <row r="538" ht="12.75">
      <c r="E538" s="78"/>
    </row>
    <row r="539" ht="12.75">
      <c r="E539" s="78"/>
    </row>
    <row r="540" ht="12.75">
      <c r="E540" s="78"/>
    </row>
    <row r="541" ht="12.75">
      <c r="E541" s="78"/>
    </row>
    <row r="542" ht="12.75">
      <c r="E542" s="78"/>
    </row>
    <row r="543" ht="12.75">
      <c r="E543" s="78"/>
    </row>
    <row r="544" ht="12.75">
      <c r="E544" s="78"/>
    </row>
    <row r="545" ht="12.75">
      <c r="E545" s="78"/>
    </row>
    <row r="546" ht="12.75">
      <c r="E546" s="78"/>
    </row>
    <row r="547" ht="12.75">
      <c r="E547" s="78"/>
    </row>
    <row r="548" ht="12.75">
      <c r="E548" s="78"/>
    </row>
    <row r="549" ht="12.75">
      <c r="E549" s="78"/>
    </row>
    <row r="550" ht="12.75">
      <c r="E550" s="78"/>
    </row>
    <row r="551" ht="12.75">
      <c r="E551" s="78"/>
    </row>
    <row r="552" ht="12.75">
      <c r="E552" s="78"/>
    </row>
    <row r="553" ht="12.75">
      <c r="E553" s="78"/>
    </row>
    <row r="554" ht="12.75">
      <c r="E554" s="78"/>
    </row>
    <row r="555" ht="12.75">
      <c r="E555" s="78"/>
    </row>
    <row r="556" ht="12.75">
      <c r="E556" s="78"/>
    </row>
    <row r="557" ht="12.75">
      <c r="E557" s="78"/>
    </row>
    <row r="558" ht="12.75">
      <c r="E558" s="78"/>
    </row>
    <row r="559" ht="12.75">
      <c r="E559" s="78"/>
    </row>
    <row r="560" ht="12.75">
      <c r="E560" s="78"/>
    </row>
    <row r="561" ht="12.75">
      <c r="E561" s="78"/>
    </row>
    <row r="562" ht="12.75">
      <c r="E562" s="78"/>
    </row>
    <row r="563" ht="12.75">
      <c r="E563" s="78"/>
    </row>
    <row r="564" ht="12.75">
      <c r="E564" s="78"/>
    </row>
    <row r="565" ht="12.75">
      <c r="E565" s="78"/>
    </row>
    <row r="566" ht="12.75">
      <c r="E566" s="78"/>
    </row>
    <row r="567" ht="12.75">
      <c r="E567" s="78"/>
    </row>
    <row r="568" ht="12.75">
      <c r="E568" s="78"/>
    </row>
    <row r="569" ht="12.75">
      <c r="E569" s="78"/>
    </row>
    <row r="570" ht="12.75">
      <c r="E570" s="78"/>
    </row>
    <row r="571" ht="12.75">
      <c r="E571" s="78"/>
    </row>
    <row r="572" ht="12.75">
      <c r="E572" s="78"/>
    </row>
    <row r="573" ht="12.75">
      <c r="E573" s="78"/>
    </row>
    <row r="574" ht="12.75">
      <c r="E574" s="78"/>
    </row>
    <row r="575" ht="12.75">
      <c r="E575" s="78"/>
    </row>
    <row r="576" ht="12.75">
      <c r="E576" s="78"/>
    </row>
    <row r="577" ht="12.75">
      <c r="E577" s="78"/>
    </row>
    <row r="578" ht="12.75">
      <c r="E578" s="78"/>
    </row>
    <row r="579" ht="12.75">
      <c r="E579" s="78"/>
    </row>
    <row r="580" ht="12.75">
      <c r="E580" s="78"/>
    </row>
    <row r="581" ht="12.75">
      <c r="E581" s="78"/>
    </row>
    <row r="582" ht="12.75">
      <c r="E582" s="78"/>
    </row>
    <row r="583" ht="12.75">
      <c r="E583" s="78"/>
    </row>
    <row r="584" ht="12.75">
      <c r="E584" s="78"/>
    </row>
    <row r="585" ht="12.75">
      <c r="E585" s="78"/>
    </row>
    <row r="586" ht="12.75">
      <c r="E586" s="78"/>
    </row>
    <row r="587" ht="12.75">
      <c r="E587" s="78"/>
    </row>
    <row r="588" ht="12.75">
      <c r="E588" s="78"/>
    </row>
    <row r="589" ht="12.75">
      <c r="E589" s="78"/>
    </row>
    <row r="590" ht="12.75">
      <c r="E590" s="78"/>
    </row>
    <row r="591" ht="12.75">
      <c r="E591" s="78"/>
    </row>
    <row r="592" ht="12.75">
      <c r="E592" s="78"/>
    </row>
    <row r="593" ht="12.75">
      <c r="E593" s="78"/>
    </row>
    <row r="594" ht="12.75">
      <c r="E594" s="78"/>
    </row>
    <row r="595" ht="12.75">
      <c r="E595" s="78"/>
    </row>
    <row r="596" ht="12.75">
      <c r="E596" s="78"/>
    </row>
    <row r="597" ht="12.75">
      <c r="E597" s="78"/>
    </row>
    <row r="598" ht="12.75">
      <c r="E598" s="78"/>
    </row>
    <row r="599" ht="12.75">
      <c r="E599" s="78"/>
    </row>
    <row r="600" ht="12.75">
      <c r="E600" s="78"/>
    </row>
    <row r="601" ht="12.75">
      <c r="E601" s="78"/>
    </row>
    <row r="602" ht="12.75">
      <c r="E602" s="78"/>
    </row>
    <row r="603" ht="12.75">
      <c r="E603" s="78"/>
    </row>
    <row r="604" ht="12.75">
      <c r="E604" s="78"/>
    </row>
    <row r="605" ht="12.75">
      <c r="E605" s="78"/>
    </row>
    <row r="606" ht="12.75">
      <c r="E606" s="78"/>
    </row>
    <row r="607" ht="12.75">
      <c r="E607" s="78"/>
    </row>
    <row r="608" ht="12.75">
      <c r="E608" s="78"/>
    </row>
    <row r="609" ht="12.75">
      <c r="E609" s="78"/>
    </row>
    <row r="610" ht="12.75">
      <c r="E610" s="78"/>
    </row>
    <row r="611" ht="12.75">
      <c r="E611" s="78"/>
    </row>
    <row r="612" ht="12.75">
      <c r="E612" s="78"/>
    </row>
    <row r="613" ht="12.75">
      <c r="E613" s="78"/>
    </row>
    <row r="614" ht="12.75">
      <c r="E614" s="78"/>
    </row>
    <row r="615" ht="12.75">
      <c r="E615" s="78"/>
    </row>
    <row r="616" ht="12.75">
      <c r="E616" s="78"/>
    </row>
    <row r="617" ht="12.75">
      <c r="E617" s="78"/>
    </row>
    <row r="618" ht="12.75">
      <c r="E618" s="78"/>
    </row>
    <row r="619" ht="12.75">
      <c r="E619" s="78"/>
    </row>
    <row r="620" ht="12.75">
      <c r="E620" s="78"/>
    </row>
    <row r="621" ht="12.75">
      <c r="E621" s="78"/>
    </row>
    <row r="622" ht="12.75">
      <c r="E622" s="78"/>
    </row>
    <row r="623" ht="12.75">
      <c r="E623" s="78"/>
    </row>
    <row r="624" ht="12.75">
      <c r="E624" s="78"/>
    </row>
    <row r="625" ht="12.75">
      <c r="E625" s="78"/>
    </row>
    <row r="626" ht="12.75">
      <c r="E626" s="78"/>
    </row>
    <row r="627" ht="12.75">
      <c r="E627" s="78"/>
    </row>
  </sheetData>
  <sheetProtection/>
  <printOptions/>
  <pageMargins left="0" right="0" top="0.75" bottom="0.75" header="0.05" footer="0.3"/>
  <pageSetup fitToHeight="1" fitToWidth="1" horizontalDpi="600" verticalDpi="600" orientation="portrait" scale="79" r:id="rId1"/>
  <headerFooter alignWithMargins="0">
    <oddHeader>&amp;CDepartment of Administrative Services
Major Maintenance CS23
&amp;A
&amp;D</oddHeader>
    <oddFooter>&amp;LAcct Codes 0017-335-CS23
Reversion 6/30/2025
&amp;C&amp;Z&amp;F&amp;R&amp;P/&amp;N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7">
    <pageSetUpPr fitToPage="1"/>
  </sheetPr>
  <dimension ref="A1:AD41"/>
  <sheetViews>
    <sheetView workbookViewId="0" topLeftCell="A1">
      <selection activeCell="G11" sqref="G11"/>
    </sheetView>
  </sheetViews>
  <sheetFormatPr defaultColWidth="11.421875" defaultRowHeight="15"/>
  <cols>
    <col min="1" max="1" width="23.00390625" style="74" customWidth="1"/>
    <col min="2" max="2" width="11.00390625" style="70" customWidth="1"/>
    <col min="3" max="3" width="8.57421875" style="70" customWidth="1"/>
    <col min="4" max="4" width="11.421875" style="70" customWidth="1"/>
    <col min="5" max="5" width="41.140625" style="53" customWidth="1"/>
    <col min="6" max="6" width="28.00390625" style="37" bestFit="1" customWidth="1"/>
    <col min="7" max="7" width="12.421875" style="37" customWidth="1"/>
    <col min="8" max="8" width="15.421875" style="37" customWidth="1"/>
    <col min="9" max="16384" width="11.421875" style="53" customWidth="1"/>
  </cols>
  <sheetData>
    <row r="1" spans="1:30" s="16" customFormat="1" ht="15.75">
      <c r="A1" s="14" t="str">
        <f>'RECAP #9333.00'!B1</f>
        <v>Capitol Complex Phase 2 Camera Install</v>
      </c>
      <c r="B1" s="12"/>
      <c r="C1" s="12"/>
      <c r="D1" s="12"/>
      <c r="E1" s="15"/>
      <c r="F1" s="15"/>
      <c r="G1" s="15"/>
      <c r="H1" s="44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s="16" customFormat="1" ht="15.75">
      <c r="A2" s="17" t="str">
        <f>'RECAP #9333.00'!B2</f>
        <v>Project # 9333.00</v>
      </c>
      <c r="E2" s="15"/>
      <c r="F2" s="15"/>
      <c r="G2" s="15"/>
      <c r="H2" s="44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s="16" customFormat="1" ht="15.75">
      <c r="A3" s="18" t="str">
        <f>'RECAP #9333.00'!B3</f>
        <v>Program code 933300</v>
      </c>
      <c r="E3" s="19" t="str">
        <f>'RECAP #9333.00'!E3</f>
        <v>Major Program 4E21</v>
      </c>
      <c r="G3" s="15"/>
      <c r="H3" s="4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s="16" customFormat="1" ht="15.75">
      <c r="A4" s="46" t="s">
        <v>0</v>
      </c>
      <c r="B4" s="47"/>
      <c r="C4" s="47"/>
      <c r="D4" s="47"/>
      <c r="E4" s="49"/>
      <c r="G4" s="50"/>
      <c r="H4" s="4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s="16" customFormat="1" ht="15.75">
      <c r="A5" s="22"/>
      <c r="B5" s="51"/>
      <c r="C5" s="51"/>
      <c r="D5" s="51"/>
      <c r="E5" s="99" t="s">
        <v>29</v>
      </c>
      <c r="G5" s="53"/>
      <c r="H5" s="54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16" customFormat="1" ht="15.75">
      <c r="A6" s="1" t="s">
        <v>53</v>
      </c>
      <c r="B6" s="22"/>
      <c r="C6" s="22"/>
      <c r="D6" s="22"/>
      <c r="E6" s="56"/>
      <c r="F6" s="51"/>
      <c r="G6" s="53"/>
      <c r="H6" s="54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s="28" customFormat="1" ht="15.75">
      <c r="A7" s="24" t="str">
        <f>'RECAP #9333.00'!B6</f>
        <v>Project Manager - Charlee C.</v>
      </c>
      <c r="B7" s="57"/>
      <c r="C7" s="57"/>
      <c r="D7" s="57"/>
      <c r="E7" s="57"/>
      <c r="G7" s="58"/>
      <c r="H7" s="55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s="51" customFormat="1" ht="32.25" thickBot="1">
      <c r="A8" s="86" t="s">
        <v>27</v>
      </c>
      <c r="B8" s="87" t="s">
        <v>3</v>
      </c>
      <c r="C8" s="163" t="s">
        <v>82</v>
      </c>
      <c r="D8" s="163" t="s">
        <v>40</v>
      </c>
      <c r="E8" s="88" t="s">
        <v>10</v>
      </c>
      <c r="F8" s="89" t="s">
        <v>4</v>
      </c>
      <c r="G8" s="89" t="s">
        <v>5</v>
      </c>
      <c r="H8" s="89" t="s">
        <v>6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8" ht="12.75">
      <c r="A9" s="90" t="s">
        <v>100</v>
      </c>
      <c r="B9" s="60">
        <v>45121</v>
      </c>
      <c r="C9" s="74" t="s">
        <v>97</v>
      </c>
      <c r="D9" s="74"/>
      <c r="E9" s="91" t="s">
        <v>98</v>
      </c>
      <c r="F9" s="92" t="s">
        <v>99</v>
      </c>
      <c r="G9" s="180">
        <v>1742.13</v>
      </c>
      <c r="H9" s="37">
        <f>G9</f>
        <v>1742.13</v>
      </c>
    </row>
    <row r="10" spans="1:8" ht="12.75">
      <c r="A10" s="91" t="s">
        <v>106</v>
      </c>
      <c r="B10" s="60">
        <v>45160</v>
      </c>
      <c r="C10" s="74">
        <v>2674</v>
      </c>
      <c r="E10" s="53" t="s">
        <v>107</v>
      </c>
      <c r="F10" s="94"/>
      <c r="G10" s="180">
        <v>7442.4</v>
      </c>
      <c r="H10" s="37">
        <f>H9+G10</f>
        <v>9184.529999999999</v>
      </c>
    </row>
    <row r="11" spans="1:8" ht="12.75">
      <c r="A11" s="91" t="s">
        <v>109</v>
      </c>
      <c r="B11" s="60">
        <v>45184</v>
      </c>
      <c r="C11" s="74" t="s">
        <v>108</v>
      </c>
      <c r="D11" s="60"/>
      <c r="E11" s="53" t="s">
        <v>107</v>
      </c>
      <c r="F11" s="181" t="s">
        <v>110</v>
      </c>
      <c r="G11" s="180">
        <v>6541.82</v>
      </c>
      <c r="H11" s="37">
        <f aca="true" t="shared" si="0" ref="H11:H20">H10+G11</f>
        <v>15726.349999999999</v>
      </c>
    </row>
    <row r="12" spans="1:8" ht="12.75">
      <c r="A12" s="93" t="s">
        <v>7</v>
      </c>
      <c r="B12" s="60" t="s">
        <v>7</v>
      </c>
      <c r="C12" s="74"/>
      <c r="D12" s="60"/>
      <c r="E12" s="53" t="s">
        <v>7</v>
      </c>
      <c r="F12" s="94"/>
      <c r="G12" s="180"/>
      <c r="H12" s="37">
        <f t="shared" si="0"/>
        <v>15726.349999999999</v>
      </c>
    </row>
    <row r="13" spans="1:8" ht="12.75">
      <c r="A13" s="93" t="s">
        <v>7</v>
      </c>
      <c r="B13" s="60" t="s">
        <v>7</v>
      </c>
      <c r="C13" s="74"/>
      <c r="D13" s="60"/>
      <c r="E13" s="53" t="s">
        <v>7</v>
      </c>
      <c r="F13" s="94"/>
      <c r="G13" s="180"/>
      <c r="H13" s="37">
        <f t="shared" si="0"/>
        <v>15726.349999999999</v>
      </c>
    </row>
    <row r="14" spans="1:8" ht="12.75">
      <c r="A14" s="93"/>
      <c r="B14" s="60"/>
      <c r="C14" s="74"/>
      <c r="D14" s="60"/>
      <c r="F14" s="94"/>
      <c r="G14" s="180"/>
      <c r="H14" s="37">
        <f t="shared" si="0"/>
        <v>15726.349999999999</v>
      </c>
    </row>
    <row r="15" spans="1:8" ht="12.75">
      <c r="A15" s="93"/>
      <c r="B15" s="60"/>
      <c r="C15" s="74"/>
      <c r="D15" s="60"/>
      <c r="E15" s="67"/>
      <c r="F15" s="94"/>
      <c r="G15" s="180"/>
      <c r="H15" s="37">
        <f t="shared" si="0"/>
        <v>15726.349999999999</v>
      </c>
    </row>
    <row r="16" spans="1:8" ht="12.75">
      <c r="A16" s="93"/>
      <c r="B16" s="60"/>
      <c r="C16" s="74"/>
      <c r="D16" s="60"/>
      <c r="F16" s="94"/>
      <c r="G16" s="180"/>
      <c r="H16" s="37">
        <f t="shared" si="0"/>
        <v>15726.349999999999</v>
      </c>
    </row>
    <row r="17" spans="2:8" ht="12.75">
      <c r="B17" s="60"/>
      <c r="C17" s="74"/>
      <c r="D17" s="60"/>
      <c r="F17" s="94"/>
      <c r="G17" s="180"/>
      <c r="H17" s="37">
        <f t="shared" si="0"/>
        <v>15726.349999999999</v>
      </c>
    </row>
    <row r="18" spans="2:8" ht="12.75">
      <c r="B18" s="60"/>
      <c r="C18" s="60"/>
      <c r="D18" s="60"/>
      <c r="F18" s="94"/>
      <c r="G18" s="180"/>
      <c r="H18" s="37">
        <f t="shared" si="0"/>
        <v>15726.349999999999</v>
      </c>
    </row>
    <row r="19" spans="2:8" ht="12.75">
      <c r="B19" s="60"/>
      <c r="C19" s="60"/>
      <c r="D19" s="60"/>
      <c r="F19" s="94"/>
      <c r="G19" s="180"/>
      <c r="H19" s="37">
        <f t="shared" si="0"/>
        <v>15726.349999999999</v>
      </c>
    </row>
    <row r="20" spans="2:8" ht="12.75">
      <c r="B20" s="60"/>
      <c r="C20" s="60"/>
      <c r="D20" s="60"/>
      <c r="F20" s="94"/>
      <c r="G20" s="180"/>
      <c r="H20" s="37">
        <f t="shared" si="0"/>
        <v>15726.349999999999</v>
      </c>
    </row>
    <row r="21" ht="12.75">
      <c r="G21" s="53"/>
    </row>
    <row r="22" spans="1:30" s="67" customFormat="1" ht="16.5" thickBot="1">
      <c r="A22" s="95"/>
      <c r="B22" s="96"/>
      <c r="C22" s="96"/>
      <c r="D22" s="96"/>
      <c r="E22" s="97" t="s">
        <v>25</v>
      </c>
      <c r="F22" s="98"/>
      <c r="G22" s="98">
        <f>SUM(G9:G21)</f>
        <v>15726.349999999999</v>
      </c>
      <c r="H22" s="98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ht="13.5" thickTop="1"/>
    <row r="24" ht="12.75">
      <c r="G24" s="53"/>
    </row>
    <row r="25" spans="1:8" ht="12.75">
      <c r="A25" s="53"/>
      <c r="B25" s="53"/>
      <c r="C25" s="53"/>
      <c r="D25" s="53"/>
      <c r="F25" s="53"/>
      <c r="G25" s="53"/>
      <c r="H25" s="53"/>
    </row>
    <row r="26" spans="1:8" ht="12.75">
      <c r="A26" s="53"/>
      <c r="B26" s="53"/>
      <c r="C26" s="53"/>
      <c r="D26" s="53"/>
      <c r="F26" s="53"/>
      <c r="G26" s="53"/>
      <c r="H26" s="53"/>
    </row>
    <row r="27" spans="1:8" ht="12.75">
      <c r="A27" s="53"/>
      <c r="B27" s="53"/>
      <c r="C27" s="53"/>
      <c r="D27" s="53"/>
      <c r="F27" s="53"/>
      <c r="G27" s="53"/>
      <c r="H27" s="53"/>
    </row>
    <row r="28" spans="1:8" ht="12.75">
      <c r="A28" s="53"/>
      <c r="B28" s="53"/>
      <c r="C28" s="53"/>
      <c r="D28" s="53"/>
      <c r="F28" s="53"/>
      <c r="G28" s="53"/>
      <c r="H28" s="53"/>
    </row>
    <row r="29" spans="1:8" ht="12.75">
      <c r="A29" s="53"/>
      <c r="B29" s="53"/>
      <c r="C29" s="53"/>
      <c r="D29" s="53"/>
      <c r="F29" s="53"/>
      <c r="G29" s="53"/>
      <c r="H29" s="53"/>
    </row>
    <row r="30" spans="1:8" ht="12.75">
      <c r="A30" s="53"/>
      <c r="B30" s="53"/>
      <c r="C30" s="53"/>
      <c r="D30" s="53"/>
      <c r="F30" s="53"/>
      <c r="G30" s="53"/>
      <c r="H30" s="53"/>
    </row>
    <row r="31" spans="1:8" ht="12.75">
      <c r="A31" s="53"/>
      <c r="B31" s="53"/>
      <c r="C31" s="53"/>
      <c r="D31" s="53"/>
      <c r="F31" s="53"/>
      <c r="G31" s="53"/>
      <c r="H31" s="53"/>
    </row>
    <row r="32" spans="1:8" ht="12.75">
      <c r="A32" s="53"/>
      <c r="B32" s="53"/>
      <c r="C32" s="53"/>
      <c r="D32" s="53"/>
      <c r="F32" s="53"/>
      <c r="G32" s="53"/>
      <c r="H32" s="53"/>
    </row>
    <row r="33" spans="1:8" ht="12.75">
      <c r="A33" s="53"/>
      <c r="B33" s="53"/>
      <c r="C33" s="53"/>
      <c r="D33" s="53"/>
      <c r="F33" s="53"/>
      <c r="G33" s="53"/>
      <c r="H33" s="53"/>
    </row>
    <row r="34" spans="1:8" ht="12.75">
      <c r="A34" s="53"/>
      <c r="B34" s="53"/>
      <c r="C34" s="53"/>
      <c r="D34" s="53"/>
      <c r="F34" s="53"/>
      <c r="G34" s="53"/>
      <c r="H34" s="53"/>
    </row>
    <row r="35" spans="1:8" ht="12.75">
      <c r="A35" s="53"/>
      <c r="B35" s="53"/>
      <c r="C35" s="53"/>
      <c r="D35" s="53"/>
      <c r="F35" s="53"/>
      <c r="G35" s="53"/>
      <c r="H35" s="53"/>
    </row>
    <row r="36" spans="1:8" ht="12.75">
      <c r="A36" s="53"/>
      <c r="B36" s="53"/>
      <c r="C36" s="53"/>
      <c r="D36" s="53"/>
      <c r="F36" s="53"/>
      <c r="G36" s="53"/>
      <c r="H36" s="53"/>
    </row>
    <row r="37" spans="1:8" ht="12.75">
      <c r="A37" s="53"/>
      <c r="B37" s="53"/>
      <c r="C37" s="53"/>
      <c r="D37" s="53"/>
      <c r="F37" s="53"/>
      <c r="G37" s="53"/>
      <c r="H37" s="53"/>
    </row>
    <row r="38" spans="1:8" ht="12.75">
      <c r="A38" s="53"/>
      <c r="B38" s="53"/>
      <c r="C38" s="53"/>
      <c r="D38" s="53"/>
      <c r="F38" s="53"/>
      <c r="G38" s="53"/>
      <c r="H38" s="53"/>
    </row>
    <row r="39" spans="1:8" ht="12.75">
      <c r="A39" s="53"/>
      <c r="B39" s="53"/>
      <c r="C39" s="53"/>
      <c r="D39" s="53"/>
      <c r="F39" s="53"/>
      <c r="G39" s="53"/>
      <c r="H39" s="53"/>
    </row>
    <row r="40" spans="1:8" ht="12.75">
      <c r="A40" s="53"/>
      <c r="B40" s="53"/>
      <c r="C40" s="53"/>
      <c r="D40" s="53"/>
      <c r="F40" s="53"/>
      <c r="G40" s="53"/>
      <c r="H40" s="53"/>
    </row>
    <row r="41" spans="1:8" ht="12.75">
      <c r="A41" s="53"/>
      <c r="B41" s="53"/>
      <c r="C41" s="53"/>
      <c r="D41" s="53"/>
      <c r="F41" s="53"/>
      <c r="H41" s="53"/>
    </row>
  </sheetData>
  <sheetProtection/>
  <printOptions/>
  <pageMargins left="0" right="0" top="0.75" bottom="0.75" header="0.05" footer="0.3"/>
  <pageSetup fitToHeight="1" fitToWidth="1" horizontalDpi="600" verticalDpi="600" orientation="portrait" scale="68" r:id="rId1"/>
  <headerFooter alignWithMargins="0">
    <oddHeader>&amp;CDepartment of Administrative Services
Major Maintenance CS23
&amp;A
&amp;D</oddHeader>
    <oddFooter>&amp;LAcct Codes 0017-335-CS23
Reversion 6/30/2025
&amp;C&amp;Z&amp;F&amp;R&amp;P/&amp;N</oddFooter>
  </headerFooter>
  <ignoredErrors>
    <ignoredError sqref="C9 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6">
    <pageSetUpPr fitToPage="1"/>
  </sheetPr>
  <dimension ref="A1:H24"/>
  <sheetViews>
    <sheetView workbookViewId="0" topLeftCell="A1">
      <selection activeCell="B1" sqref="B1"/>
    </sheetView>
  </sheetViews>
  <sheetFormatPr defaultColWidth="11.421875" defaultRowHeight="15"/>
  <cols>
    <col min="1" max="1" width="3.57421875" style="13" customWidth="1"/>
    <col min="2" max="2" width="25.00390625" style="16" customWidth="1"/>
    <col min="3" max="3" width="17.421875" style="16" customWidth="1"/>
    <col min="4" max="4" width="17.00390625" style="15" customWidth="1"/>
    <col min="5" max="5" width="13.421875" style="15" bestFit="1" customWidth="1"/>
    <col min="6" max="6" width="16.421875" style="15" customWidth="1"/>
    <col min="7" max="7" width="16.421875" style="15" bestFit="1" customWidth="1"/>
    <col min="8" max="16384" width="11.421875" style="16" customWidth="1"/>
  </cols>
  <sheetData>
    <row r="1" spans="2:3" ht="15.75">
      <c r="B1" s="14" t="s">
        <v>118</v>
      </c>
      <c r="C1" s="12"/>
    </row>
    <row r="2" ht="15.75">
      <c r="B2" s="17" t="s">
        <v>120</v>
      </c>
    </row>
    <row r="3" spans="2:5" ht="15.75">
      <c r="B3" s="18" t="s">
        <v>121</v>
      </c>
      <c r="E3" s="19" t="s">
        <v>64</v>
      </c>
    </row>
    <row r="4" spans="2:3" ht="15.75">
      <c r="B4" s="20" t="s">
        <v>21</v>
      </c>
      <c r="C4" s="21" t="s">
        <v>7</v>
      </c>
    </row>
    <row r="5" ht="15.75">
      <c r="B5" s="22" t="s">
        <v>51</v>
      </c>
    </row>
    <row r="6" spans="1:7" s="28" customFormat="1" ht="15.75">
      <c r="A6" s="23"/>
      <c r="B6" s="24" t="s">
        <v>122</v>
      </c>
      <c r="C6" s="25"/>
      <c r="D6" s="26" t="s">
        <v>7</v>
      </c>
      <c r="E6" s="27"/>
      <c r="F6" s="27"/>
      <c r="G6" s="27"/>
    </row>
    <row r="7" spans="2:7" s="13" customFormat="1" ht="26.25" customHeight="1" thickBot="1">
      <c r="B7" s="29" t="s">
        <v>7</v>
      </c>
      <c r="C7" s="30" t="s">
        <v>30</v>
      </c>
      <c r="D7" s="31" t="s">
        <v>8</v>
      </c>
      <c r="E7" s="32" t="s">
        <v>9</v>
      </c>
      <c r="F7" s="33" t="s">
        <v>22</v>
      </c>
      <c r="G7" s="33" t="s">
        <v>23</v>
      </c>
    </row>
    <row r="8" spans="2:7" ht="27.75" customHeight="1">
      <c r="B8" s="13" t="s">
        <v>44</v>
      </c>
      <c r="C8" s="34">
        <f>FINANCIAL!G15</f>
        <v>13344.12</v>
      </c>
      <c r="D8" s="100"/>
      <c r="E8" s="100"/>
      <c r="F8" s="100"/>
      <c r="G8" s="35"/>
    </row>
    <row r="9" spans="3:7" ht="12.75">
      <c r="C9" s="101"/>
      <c r="D9" s="36"/>
      <c r="E9" s="36"/>
      <c r="F9" s="36"/>
      <c r="G9" s="35"/>
    </row>
    <row r="10" spans="1:7" ht="12.75">
      <c r="A10" s="186"/>
      <c r="B10" s="16" t="s">
        <v>123</v>
      </c>
      <c r="C10" s="101"/>
      <c r="D10" s="100">
        <f>'#9333.03 Communication Innovato'!D23</f>
        <v>11912.86</v>
      </c>
      <c r="E10" s="100">
        <f>'#9333.03 Communication Innovato'!F23</f>
        <v>0</v>
      </c>
      <c r="F10" s="100">
        <f>'#9333.03 Communication Innovato'!H23</f>
        <v>11912.86</v>
      </c>
      <c r="G10" s="35"/>
    </row>
    <row r="11" spans="1:7" ht="12.75">
      <c r="A11" s="186"/>
      <c r="B11" s="16" t="s">
        <v>31</v>
      </c>
      <c r="C11" s="101"/>
      <c r="D11" s="100">
        <f>'#9333.03 PM TIME'!D23</f>
        <v>0</v>
      </c>
      <c r="E11" s="100">
        <f>'#9333.03 PM TIME'!F23</f>
        <v>0</v>
      </c>
      <c r="F11" s="100">
        <f>'#9333.03 PM TIME'!H23</f>
        <v>0</v>
      </c>
      <c r="G11" s="35"/>
    </row>
    <row r="12" spans="1:7" ht="12.75">
      <c r="A12" s="186"/>
      <c r="B12" s="16" t="s">
        <v>1</v>
      </c>
      <c r="C12" s="36"/>
      <c r="D12" s="94">
        <f>'#9333.03 PM TIME'!H23</f>
        <v>0</v>
      </c>
      <c r="E12" s="94">
        <f>'#9333.03 PM TIME'!H23</f>
        <v>0</v>
      </c>
      <c r="F12" s="100">
        <f>D12-E12</f>
        <v>0</v>
      </c>
      <c r="G12" s="35"/>
    </row>
    <row r="13" spans="1:7" s="28" customFormat="1" ht="12.75" customHeight="1">
      <c r="A13" s="23"/>
      <c r="B13" s="38"/>
      <c r="C13" s="38"/>
      <c r="D13" s="39"/>
      <c r="E13" s="39"/>
      <c r="F13" s="39"/>
      <c r="G13" s="39"/>
    </row>
    <row r="14" spans="2:8" s="40" customFormat="1" ht="24" customHeight="1" thickBot="1">
      <c r="B14" s="41" t="s">
        <v>24</v>
      </c>
      <c r="C14" s="42">
        <f>SUM(C8:C13)</f>
        <v>13344.12</v>
      </c>
      <c r="D14" s="42">
        <f>SUM(D8:D13)</f>
        <v>11912.86</v>
      </c>
      <c r="E14" s="42">
        <f>SUM(E8:E13)</f>
        <v>0</v>
      </c>
      <c r="F14" s="42">
        <f>SUM(D14-E14)</f>
        <v>11912.86</v>
      </c>
      <c r="G14" s="42">
        <f>C8-D14</f>
        <v>1431.2600000000002</v>
      </c>
      <c r="H14" s="43"/>
    </row>
    <row r="15" spans="1:7" s="28" customFormat="1" ht="12.75" customHeight="1" thickTop="1">
      <c r="A15" s="23"/>
      <c r="B15" s="16"/>
      <c r="C15" s="16"/>
      <c r="D15" s="39"/>
      <c r="E15" s="39"/>
      <c r="F15" s="39"/>
      <c r="G15" s="39"/>
    </row>
    <row r="16" spans="1:7" s="28" customFormat="1" ht="12.75" customHeight="1">
      <c r="A16" s="23"/>
      <c r="B16" s="16"/>
      <c r="C16" s="16"/>
      <c r="D16" s="39"/>
      <c r="E16" s="39"/>
      <c r="F16" s="39"/>
      <c r="G16" s="39"/>
    </row>
    <row r="17" spans="1:7" s="28" customFormat="1" ht="12.75" customHeight="1">
      <c r="A17" s="23"/>
      <c r="B17" s="16"/>
      <c r="C17" s="16"/>
      <c r="D17" s="39"/>
      <c r="E17" s="39"/>
      <c r="F17" s="39"/>
      <c r="G17" s="39"/>
    </row>
    <row r="18" spans="1:7" s="28" customFormat="1" ht="12.75" customHeight="1">
      <c r="A18" s="23"/>
      <c r="B18" s="16"/>
      <c r="C18" s="16"/>
      <c r="D18" s="39"/>
      <c r="E18" s="39"/>
      <c r="F18" s="39"/>
      <c r="G18" s="39"/>
    </row>
    <row r="19" spans="1:7" s="28" customFormat="1" ht="12.75" customHeight="1">
      <c r="A19" s="23"/>
      <c r="B19" s="16"/>
      <c r="C19" s="16"/>
      <c r="D19" s="39"/>
      <c r="E19" s="39"/>
      <c r="F19" s="39"/>
      <c r="G19" s="39"/>
    </row>
    <row r="20" spans="1:7" s="28" customFormat="1" ht="12.75" customHeight="1">
      <c r="A20" s="23"/>
      <c r="B20" s="16"/>
      <c r="C20" s="16"/>
      <c r="D20" s="39"/>
      <c r="E20" s="39"/>
      <c r="F20" s="39"/>
      <c r="G20" s="39"/>
    </row>
    <row r="21" spans="1:7" s="28" customFormat="1" ht="12.75" customHeight="1">
      <c r="A21" s="23"/>
      <c r="B21" s="16"/>
      <c r="C21" s="16"/>
      <c r="D21" s="39"/>
      <c r="E21" s="39"/>
      <c r="F21" s="39"/>
      <c r="G21" s="39"/>
    </row>
    <row r="22" spans="1:7" s="28" customFormat="1" ht="12.75" customHeight="1">
      <c r="A22" s="23"/>
      <c r="B22" s="16"/>
      <c r="C22" s="16"/>
      <c r="D22" s="39"/>
      <c r="E22" s="39"/>
      <c r="F22" s="39"/>
      <c r="G22" s="39"/>
    </row>
    <row r="23" ht="12.75">
      <c r="D23" s="136"/>
    </row>
    <row r="24" ht="12.75">
      <c r="D24" s="136"/>
    </row>
  </sheetData>
  <sheetProtection/>
  <printOptions/>
  <pageMargins left="0" right="0" top="0.75" bottom="0.75" header="0.05" footer="0.3"/>
  <pageSetup fitToHeight="1" fitToWidth="1" horizontalDpi="600" verticalDpi="600" orientation="portrait" scale="86" r:id="rId1"/>
  <headerFooter alignWithMargins="0">
    <oddHeader>&amp;CDepartment of Administrative Services
Major Maintenance SC22
&amp;A
&amp;D</oddHeader>
    <oddFooter>&amp;LAcct Codes 0017-335-SC22
Reversion 6/30/2024
&amp;C&amp;Z&amp;F&amp;R&amp;P/&amp;N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7">
    <pageSetUpPr fitToPage="1"/>
  </sheetPr>
  <dimension ref="A1:I627"/>
  <sheetViews>
    <sheetView workbookViewId="0" topLeftCell="A1">
      <selection activeCell="D9" sqref="D9"/>
    </sheetView>
  </sheetViews>
  <sheetFormatPr defaultColWidth="11.421875" defaultRowHeight="15"/>
  <cols>
    <col min="1" max="1" width="30.7109375" style="231" customWidth="1"/>
    <col min="2" max="2" width="11.00390625" style="209" bestFit="1" customWidth="1"/>
    <col min="3" max="3" width="27.7109375" style="225" customWidth="1"/>
    <col min="4" max="4" width="14.421875" style="82" customWidth="1"/>
    <col min="5" max="5" width="13.57421875" style="235" customWidth="1"/>
    <col min="6" max="6" width="12.421875" style="235" customWidth="1"/>
    <col min="7" max="7" width="10.57421875" style="235" customWidth="1"/>
    <col min="8" max="8" width="12.28125" style="82" bestFit="1" customWidth="1"/>
    <col min="9" max="16384" width="11.421875" style="82" customWidth="1"/>
  </cols>
  <sheetData>
    <row r="1" spans="1:7" s="16" customFormat="1" ht="15.75">
      <c r="A1" s="14" t="str">
        <f>'RECAP #9333.03'!B1</f>
        <v>Capitol Complex Camera Project Phase 2 - Missing Views</v>
      </c>
      <c r="B1" s="14"/>
      <c r="C1" s="12"/>
      <c r="D1" s="15"/>
      <c r="E1" s="15"/>
      <c r="F1" s="15"/>
      <c r="G1" s="15"/>
    </row>
    <row r="2" spans="1:7" s="16" customFormat="1" ht="15.75">
      <c r="A2" s="17" t="str">
        <f>'RECAP #9333.03'!B2</f>
        <v>Project # 9333.03</v>
      </c>
      <c r="B2" s="17"/>
      <c r="D2" s="15"/>
      <c r="E2" s="15"/>
      <c r="F2" s="15"/>
      <c r="G2" s="15"/>
    </row>
    <row r="3" spans="1:7" s="16" customFormat="1" ht="15.75">
      <c r="A3" s="18" t="str">
        <f>'RECAP #9333.03'!B3</f>
        <v>Program code 933303</v>
      </c>
      <c r="B3" s="18"/>
      <c r="D3" s="19" t="str">
        <f>'RECAP #9333.03'!E3</f>
        <v>Major Program 4E21</v>
      </c>
      <c r="E3" s="19"/>
      <c r="F3" s="15"/>
      <c r="G3" s="15"/>
    </row>
    <row r="4" spans="1:7" s="16" customFormat="1" ht="15.75">
      <c r="A4" s="20" t="s">
        <v>123</v>
      </c>
      <c r="B4" s="20"/>
      <c r="C4" s="21"/>
      <c r="D4" s="49" t="s">
        <v>124</v>
      </c>
      <c r="E4" s="15"/>
      <c r="F4" s="15"/>
      <c r="G4" s="15"/>
    </row>
    <row r="5" spans="1:7" s="16" customFormat="1" ht="15.75">
      <c r="A5" s="22" t="s">
        <v>53</v>
      </c>
      <c r="B5" s="22"/>
      <c r="D5" s="81" t="s">
        <v>125</v>
      </c>
      <c r="E5" s="15"/>
      <c r="F5" s="15"/>
      <c r="G5" s="15"/>
    </row>
    <row r="6" spans="1:7" s="28" customFormat="1" ht="15.75">
      <c r="A6" s="24" t="str">
        <f>'RECAP #9333.03'!B6</f>
        <v>Project Manager - Jeff S.</v>
      </c>
      <c r="B6" s="24"/>
      <c r="C6" s="25"/>
      <c r="D6" s="201" t="s">
        <v>95</v>
      </c>
      <c r="E6" s="27"/>
      <c r="F6" s="27"/>
      <c r="G6" s="27"/>
    </row>
    <row r="7" spans="2:9" s="189" customFormat="1" ht="15.75">
      <c r="B7" s="202"/>
      <c r="C7" s="202"/>
      <c r="D7" s="83"/>
      <c r="E7" s="84"/>
      <c r="F7" s="85"/>
      <c r="G7" s="188"/>
      <c r="I7" s="189" t="s">
        <v>7</v>
      </c>
    </row>
    <row r="8" spans="1:9" s="189" customFormat="1" ht="32.25" thickBot="1">
      <c r="A8" s="86" t="s">
        <v>2</v>
      </c>
      <c r="B8" s="87" t="s">
        <v>3</v>
      </c>
      <c r="C8" s="88" t="s">
        <v>10</v>
      </c>
      <c r="D8" s="89" t="s">
        <v>11</v>
      </c>
      <c r="E8" s="89" t="s">
        <v>12</v>
      </c>
      <c r="F8" s="89" t="s">
        <v>5</v>
      </c>
      <c r="G8" s="89" t="s">
        <v>6</v>
      </c>
      <c r="H8" s="89" t="s">
        <v>13</v>
      </c>
      <c r="I8" s="189" t="s">
        <v>7</v>
      </c>
    </row>
    <row r="9" spans="1:8" ht="12.75">
      <c r="A9" s="236" t="s">
        <v>126</v>
      </c>
      <c r="B9" s="60">
        <v>45420</v>
      </c>
      <c r="C9" s="69" t="s">
        <v>127</v>
      </c>
      <c r="D9" s="180">
        <v>11912.86</v>
      </c>
      <c r="E9" s="62">
        <f>D9</f>
        <v>11912.86</v>
      </c>
      <c r="F9" s="63"/>
      <c r="G9" s="63"/>
      <c r="H9" s="63">
        <f>E9</f>
        <v>11912.86</v>
      </c>
    </row>
    <row r="10" spans="1:8" ht="12.75">
      <c r="A10" s="236"/>
      <c r="B10" s="4"/>
      <c r="C10" s="69"/>
      <c r="D10" s="237"/>
      <c r="E10" s="62">
        <f aca="true" t="shared" si="0" ref="E10:E21">E9+D10</f>
        <v>11912.86</v>
      </c>
      <c r="F10" s="66"/>
      <c r="G10" s="63">
        <f aca="true" t="shared" si="1" ref="G10:G21">G9+F10</f>
        <v>0</v>
      </c>
      <c r="H10" s="63">
        <f aca="true" t="shared" si="2" ref="H10:H21">H9-F10+D10</f>
        <v>11912.86</v>
      </c>
    </row>
    <row r="11" spans="1:8" ht="12.75">
      <c r="A11" s="236"/>
      <c r="B11" s="60"/>
      <c r="C11" s="69"/>
      <c r="D11" s="62"/>
      <c r="E11" s="62">
        <f t="shared" si="0"/>
        <v>11912.86</v>
      </c>
      <c r="F11" s="66"/>
      <c r="G11" s="63">
        <f t="shared" si="1"/>
        <v>0</v>
      </c>
      <c r="H11" s="63">
        <f t="shared" si="2"/>
        <v>11912.86</v>
      </c>
    </row>
    <row r="12" spans="1:8" ht="12.75">
      <c r="A12" s="236"/>
      <c r="B12" s="60"/>
      <c r="C12" s="69"/>
      <c r="D12" s="62"/>
      <c r="E12" s="62">
        <f t="shared" si="0"/>
        <v>11912.86</v>
      </c>
      <c r="F12" s="66"/>
      <c r="G12" s="63">
        <f t="shared" si="1"/>
        <v>0</v>
      </c>
      <c r="H12" s="63">
        <f t="shared" si="2"/>
        <v>11912.86</v>
      </c>
    </row>
    <row r="13" spans="1:8" ht="12.75">
      <c r="A13" s="236"/>
      <c r="B13" s="60"/>
      <c r="C13" s="69"/>
      <c r="D13" s="62"/>
      <c r="E13" s="62">
        <f t="shared" si="0"/>
        <v>11912.86</v>
      </c>
      <c r="F13" s="66"/>
      <c r="G13" s="63">
        <f t="shared" si="1"/>
        <v>0</v>
      </c>
      <c r="H13" s="63">
        <f t="shared" si="2"/>
        <v>11912.86</v>
      </c>
    </row>
    <row r="14" spans="1:8" ht="12.75">
      <c r="A14" s="236"/>
      <c r="B14" s="60"/>
      <c r="C14" s="69"/>
      <c r="D14" s="62"/>
      <c r="E14" s="62">
        <f t="shared" si="0"/>
        <v>11912.86</v>
      </c>
      <c r="F14" s="63"/>
      <c r="G14" s="63">
        <f t="shared" si="1"/>
        <v>0</v>
      </c>
      <c r="H14" s="63">
        <f t="shared" si="2"/>
        <v>11912.86</v>
      </c>
    </row>
    <row r="15" spans="1:8" ht="12.75">
      <c r="A15" s="236"/>
      <c r="B15" s="60"/>
      <c r="C15" s="69"/>
      <c r="D15" s="62"/>
      <c r="E15" s="62">
        <f t="shared" si="0"/>
        <v>11912.86</v>
      </c>
      <c r="F15" s="66"/>
      <c r="G15" s="63">
        <f t="shared" si="1"/>
        <v>0</v>
      </c>
      <c r="H15" s="63">
        <f t="shared" si="2"/>
        <v>11912.86</v>
      </c>
    </row>
    <row r="16" spans="1:8" ht="12.75">
      <c r="A16" s="236"/>
      <c r="B16" s="60"/>
      <c r="C16" s="69"/>
      <c r="D16" s="62"/>
      <c r="E16" s="62">
        <f t="shared" si="0"/>
        <v>11912.86</v>
      </c>
      <c r="F16" s="66"/>
      <c r="G16" s="63">
        <f t="shared" si="1"/>
        <v>0</v>
      </c>
      <c r="H16" s="63">
        <f t="shared" si="2"/>
        <v>11912.86</v>
      </c>
    </row>
    <row r="17" spans="1:8" ht="12.75">
      <c r="A17" s="236"/>
      <c r="B17" s="60"/>
      <c r="C17" s="69"/>
      <c r="D17" s="62"/>
      <c r="E17" s="62">
        <f t="shared" si="0"/>
        <v>11912.86</v>
      </c>
      <c r="F17" s="66"/>
      <c r="G17" s="63">
        <f t="shared" si="1"/>
        <v>0</v>
      </c>
      <c r="H17" s="63">
        <f t="shared" si="2"/>
        <v>11912.86</v>
      </c>
    </row>
    <row r="18" spans="1:8" ht="12.75">
      <c r="A18" s="236"/>
      <c r="B18" s="60"/>
      <c r="C18" s="69"/>
      <c r="D18" s="62"/>
      <c r="E18" s="62">
        <f t="shared" si="0"/>
        <v>11912.86</v>
      </c>
      <c r="F18" s="66"/>
      <c r="G18" s="63">
        <f t="shared" si="1"/>
        <v>0</v>
      </c>
      <c r="H18" s="63">
        <f t="shared" si="2"/>
        <v>11912.86</v>
      </c>
    </row>
    <row r="19" spans="1:8" ht="12.75">
      <c r="A19" s="236"/>
      <c r="B19" s="60"/>
      <c r="C19" s="69"/>
      <c r="D19" s="62"/>
      <c r="E19" s="62">
        <f t="shared" si="0"/>
        <v>11912.86</v>
      </c>
      <c r="F19" s="63"/>
      <c r="G19" s="63">
        <f t="shared" si="1"/>
        <v>0</v>
      </c>
      <c r="H19" s="63">
        <f t="shared" si="2"/>
        <v>11912.86</v>
      </c>
    </row>
    <row r="20" spans="1:8" ht="12.75">
      <c r="A20" s="236"/>
      <c r="B20" s="60"/>
      <c r="C20" s="69"/>
      <c r="D20" s="62"/>
      <c r="E20" s="62">
        <f t="shared" si="0"/>
        <v>11912.86</v>
      </c>
      <c r="F20" s="63"/>
      <c r="G20" s="63">
        <f t="shared" si="1"/>
        <v>0</v>
      </c>
      <c r="H20" s="63">
        <f t="shared" si="2"/>
        <v>11912.86</v>
      </c>
    </row>
    <row r="21" spans="1:8" ht="12.75">
      <c r="A21" s="236"/>
      <c r="B21" s="60"/>
      <c r="C21" s="90"/>
      <c r="D21" s="62"/>
      <c r="E21" s="62">
        <f t="shared" si="0"/>
        <v>11912.86</v>
      </c>
      <c r="F21" s="63"/>
      <c r="G21" s="63">
        <f t="shared" si="1"/>
        <v>0</v>
      </c>
      <c r="H21" s="63">
        <f t="shared" si="2"/>
        <v>11912.86</v>
      </c>
    </row>
    <row r="22" spans="1:8" ht="12.75">
      <c r="A22" s="236"/>
      <c r="B22" s="69"/>
      <c r="C22" s="70"/>
      <c r="D22" s="63"/>
      <c r="E22" s="63"/>
      <c r="F22" s="63"/>
      <c r="G22" s="63"/>
      <c r="H22" s="63"/>
    </row>
    <row r="23" spans="1:9" ht="13.5" thickBot="1">
      <c r="A23" s="236"/>
      <c r="B23" s="71"/>
      <c r="C23" s="72" t="s">
        <v>25</v>
      </c>
      <c r="D23" s="238">
        <f>SUM(D9:D22)</f>
        <v>11912.86</v>
      </c>
      <c r="E23" s="73"/>
      <c r="F23" s="238">
        <f>SUM(F9:F22)</f>
        <v>0</v>
      </c>
      <c r="G23" s="73"/>
      <c r="H23" s="238">
        <f>D23-F23</f>
        <v>11912.86</v>
      </c>
      <c r="I23" s="230"/>
    </row>
    <row r="24" spans="1:8" ht="13.5" thickTop="1">
      <c r="A24" s="68"/>
      <c r="B24" s="69"/>
      <c r="C24" s="70"/>
      <c r="D24" s="63"/>
      <c r="E24" s="63"/>
      <c r="F24" s="63"/>
      <c r="G24" s="63"/>
      <c r="H24" s="63"/>
    </row>
    <row r="25" spans="2:9" ht="12.75">
      <c r="B25" s="239"/>
      <c r="C25" s="240"/>
      <c r="D25" s="241"/>
      <c r="E25" s="241"/>
      <c r="F25" s="241"/>
      <c r="G25" s="241"/>
      <c r="H25" s="241"/>
      <c r="I25" s="242"/>
    </row>
    <row r="26" spans="2:9" ht="12.75">
      <c r="B26" s="91">
        <v>2674</v>
      </c>
      <c r="C26" s="70" t="s">
        <v>68</v>
      </c>
      <c r="D26" s="247">
        <v>5147.29</v>
      </c>
      <c r="E26" s="63"/>
      <c r="F26" s="63"/>
      <c r="G26" s="63"/>
      <c r="H26" s="63">
        <f>D26-F26</f>
        <v>5147.29</v>
      </c>
      <c r="I26" s="63"/>
    </row>
    <row r="27" spans="2:9" ht="12.75">
      <c r="B27" s="91" t="s">
        <v>80</v>
      </c>
      <c r="C27" s="70" t="s">
        <v>69</v>
      </c>
      <c r="D27" s="247">
        <v>6765.57</v>
      </c>
      <c r="E27" s="63"/>
      <c r="F27" s="63"/>
      <c r="G27" s="63"/>
      <c r="H27" s="63">
        <f>D27-F27</f>
        <v>6765.57</v>
      </c>
      <c r="I27" s="63"/>
    </row>
    <row r="28" spans="2:9" ht="13.5" thickBot="1">
      <c r="B28" s="243"/>
      <c r="C28" s="70" t="s">
        <v>25</v>
      </c>
      <c r="D28" s="238">
        <f>SUM(D26:D27)</f>
        <v>11912.86</v>
      </c>
      <c r="E28" s="74"/>
      <c r="F28" s="238">
        <f>SUM(F21:F27)</f>
        <v>0</v>
      </c>
      <c r="G28" s="37"/>
      <c r="H28" s="238">
        <f>SUM(H21:H27)</f>
        <v>35738.58</v>
      </c>
      <c r="I28" s="242"/>
    </row>
    <row r="29" spans="2:9" ht="13.5" thickTop="1">
      <c r="B29" s="243"/>
      <c r="C29" s="240"/>
      <c r="D29" s="244"/>
      <c r="E29" s="241"/>
      <c r="F29" s="241"/>
      <c r="G29" s="241"/>
      <c r="H29" s="244"/>
      <c r="I29" s="242"/>
    </row>
    <row r="30" spans="2:9" ht="12.75">
      <c r="B30" s="243"/>
      <c r="C30" s="240"/>
      <c r="D30" s="244"/>
      <c r="E30" s="241"/>
      <c r="F30" s="241"/>
      <c r="G30" s="241"/>
      <c r="H30" s="244"/>
      <c r="I30" s="242"/>
    </row>
    <row r="31" spans="2:9" ht="12.75">
      <c r="B31" s="243"/>
      <c r="C31" s="240"/>
      <c r="D31" s="244"/>
      <c r="E31" s="241"/>
      <c r="F31" s="241"/>
      <c r="G31" s="241"/>
      <c r="H31" s="244"/>
      <c r="I31" s="242"/>
    </row>
    <row r="32" spans="2:9" ht="12.75">
      <c r="B32" s="243"/>
      <c r="C32" s="240"/>
      <c r="D32" s="244"/>
      <c r="E32" s="231"/>
      <c r="F32" s="245"/>
      <c r="G32" s="245"/>
      <c r="H32" s="244"/>
      <c r="I32" s="242"/>
    </row>
    <row r="33" spans="2:9" ht="12.75">
      <c r="B33" s="239"/>
      <c r="C33" s="240"/>
      <c r="D33" s="246"/>
      <c r="E33" s="231"/>
      <c r="F33" s="246"/>
      <c r="G33" s="245"/>
      <c r="H33" s="246"/>
      <c r="I33" s="242"/>
    </row>
    <row r="34" spans="1:5" ht="12.75">
      <c r="A34" s="209"/>
      <c r="E34" s="234"/>
    </row>
    <row r="35" spans="1:5" ht="12.75">
      <c r="A35" s="232"/>
      <c r="E35" s="234"/>
    </row>
    <row r="36" spans="1:5" ht="12.75">
      <c r="A36" s="232"/>
      <c r="E36" s="234"/>
    </row>
    <row r="37" spans="1:5" ht="12.75">
      <c r="A37" s="232"/>
      <c r="E37" s="234"/>
    </row>
    <row r="38" spans="1:5" ht="12.75">
      <c r="A38" s="232"/>
      <c r="E38" s="234"/>
    </row>
    <row r="39" spans="1:5" ht="12.75">
      <c r="A39" s="232"/>
      <c r="E39" s="234"/>
    </row>
    <row r="40" spans="1:5" ht="12.75">
      <c r="A40" s="232"/>
      <c r="E40" s="234"/>
    </row>
    <row r="41" spans="1:5" ht="12.75">
      <c r="A41" s="232"/>
      <c r="E41" s="234"/>
    </row>
    <row r="42" ht="12.75">
      <c r="E42" s="234"/>
    </row>
    <row r="43" ht="12.75">
      <c r="E43" s="234"/>
    </row>
    <row r="44" ht="12.75">
      <c r="E44" s="234"/>
    </row>
    <row r="45" ht="12.75">
      <c r="E45" s="234"/>
    </row>
    <row r="46" ht="12.75">
      <c r="E46" s="234"/>
    </row>
    <row r="47" ht="12.75">
      <c r="E47" s="234"/>
    </row>
    <row r="48" ht="12.75">
      <c r="E48" s="234"/>
    </row>
    <row r="49" ht="12.75">
      <c r="E49" s="234"/>
    </row>
    <row r="50" ht="12.75">
      <c r="E50" s="234"/>
    </row>
    <row r="51" ht="12.75">
      <c r="E51" s="234"/>
    </row>
    <row r="52" ht="12.75">
      <c r="E52" s="234"/>
    </row>
    <row r="53" ht="12.75">
      <c r="E53" s="234"/>
    </row>
    <row r="54" ht="12.75">
      <c r="E54" s="234"/>
    </row>
    <row r="55" ht="12.75">
      <c r="E55" s="234"/>
    </row>
    <row r="56" ht="12.75">
      <c r="E56" s="234"/>
    </row>
    <row r="57" ht="12.75">
      <c r="E57" s="234"/>
    </row>
    <row r="58" ht="12.75">
      <c r="E58" s="234"/>
    </row>
    <row r="59" ht="12.75">
      <c r="E59" s="234"/>
    </row>
    <row r="60" ht="12.75">
      <c r="E60" s="234"/>
    </row>
    <row r="61" ht="12.75">
      <c r="E61" s="234"/>
    </row>
    <row r="62" ht="12.75">
      <c r="E62" s="234"/>
    </row>
    <row r="63" ht="12.75">
      <c r="E63" s="234"/>
    </row>
    <row r="64" ht="12.75">
      <c r="E64" s="234"/>
    </row>
    <row r="65" ht="12.75">
      <c r="E65" s="234"/>
    </row>
    <row r="66" ht="12.75">
      <c r="E66" s="234"/>
    </row>
    <row r="67" ht="12.75">
      <c r="E67" s="234"/>
    </row>
    <row r="68" ht="12.75">
      <c r="E68" s="234"/>
    </row>
    <row r="69" ht="12.75">
      <c r="E69" s="234"/>
    </row>
    <row r="70" ht="12.75">
      <c r="E70" s="234"/>
    </row>
    <row r="71" ht="12.75">
      <c r="E71" s="234"/>
    </row>
    <row r="72" ht="12.75">
      <c r="E72" s="234"/>
    </row>
    <row r="73" ht="12.75">
      <c r="E73" s="234"/>
    </row>
    <row r="74" ht="12.75">
      <c r="E74" s="234"/>
    </row>
    <row r="75" ht="12.75">
      <c r="E75" s="234"/>
    </row>
    <row r="76" ht="12.75">
      <c r="E76" s="234"/>
    </row>
    <row r="77" ht="12.75">
      <c r="E77" s="234"/>
    </row>
    <row r="78" ht="12.75">
      <c r="E78" s="234"/>
    </row>
    <row r="79" ht="12.75">
      <c r="E79" s="234"/>
    </row>
    <row r="80" ht="12.75">
      <c r="E80" s="234"/>
    </row>
    <row r="81" ht="12.75">
      <c r="E81" s="234"/>
    </row>
    <row r="82" ht="12.75">
      <c r="E82" s="234"/>
    </row>
    <row r="83" ht="12.75">
      <c r="E83" s="234"/>
    </row>
    <row r="84" ht="12.75">
      <c r="E84" s="234"/>
    </row>
    <row r="85" ht="12.75">
      <c r="E85" s="234"/>
    </row>
    <row r="86" ht="12.75">
      <c r="E86" s="234"/>
    </row>
    <row r="87" ht="12.75">
      <c r="E87" s="234"/>
    </row>
    <row r="88" ht="12.75">
      <c r="E88" s="234"/>
    </row>
    <row r="89" ht="12.75">
      <c r="E89" s="234"/>
    </row>
    <row r="90" ht="12.75">
      <c r="E90" s="234"/>
    </row>
    <row r="91" ht="12.75">
      <c r="E91" s="234"/>
    </row>
    <row r="92" ht="12.75">
      <c r="E92" s="234"/>
    </row>
    <row r="93" ht="12.75">
      <c r="E93" s="234"/>
    </row>
    <row r="94" ht="12.75">
      <c r="E94" s="234"/>
    </row>
    <row r="95" ht="12.75">
      <c r="E95" s="234"/>
    </row>
    <row r="96" ht="12.75">
      <c r="E96" s="234"/>
    </row>
    <row r="97" ht="12.75">
      <c r="E97" s="234"/>
    </row>
    <row r="98" ht="12.75">
      <c r="E98" s="234"/>
    </row>
    <row r="99" ht="12.75">
      <c r="E99" s="234"/>
    </row>
    <row r="100" ht="12.75">
      <c r="E100" s="234"/>
    </row>
    <row r="101" ht="12.75">
      <c r="E101" s="234"/>
    </row>
    <row r="102" ht="12.75">
      <c r="E102" s="234"/>
    </row>
    <row r="103" ht="12.75">
      <c r="E103" s="234"/>
    </row>
    <row r="104" ht="12.75">
      <c r="E104" s="234"/>
    </row>
    <row r="105" ht="12.75">
      <c r="E105" s="234"/>
    </row>
    <row r="106" ht="12.75">
      <c r="E106" s="234"/>
    </row>
    <row r="107" ht="12.75">
      <c r="E107" s="234"/>
    </row>
    <row r="108" ht="12.75">
      <c r="E108" s="234"/>
    </row>
    <row r="109" ht="12.75">
      <c r="E109" s="234"/>
    </row>
    <row r="110" ht="12.75">
      <c r="E110" s="234"/>
    </row>
    <row r="111" ht="12.75">
      <c r="E111" s="234"/>
    </row>
    <row r="112" ht="12.75">
      <c r="E112" s="234"/>
    </row>
    <row r="113" ht="12.75">
      <c r="E113" s="234"/>
    </row>
    <row r="114" ht="12.75">
      <c r="E114" s="234"/>
    </row>
    <row r="115" ht="12.75">
      <c r="E115" s="234"/>
    </row>
    <row r="116" ht="12.75">
      <c r="E116" s="234"/>
    </row>
    <row r="117" ht="12.75">
      <c r="E117" s="234"/>
    </row>
    <row r="118" ht="12.75">
      <c r="E118" s="234"/>
    </row>
    <row r="119" ht="12.75">
      <c r="E119" s="234"/>
    </row>
    <row r="120" ht="12.75">
      <c r="E120" s="234"/>
    </row>
    <row r="121" ht="12.75">
      <c r="E121" s="234"/>
    </row>
    <row r="122" ht="12.75">
      <c r="E122" s="234"/>
    </row>
    <row r="123" ht="12.75">
      <c r="E123" s="234"/>
    </row>
    <row r="124" ht="12.75">
      <c r="E124" s="234"/>
    </row>
    <row r="125" ht="12.75">
      <c r="E125" s="234"/>
    </row>
    <row r="126" ht="12.75">
      <c r="E126" s="234"/>
    </row>
    <row r="127" ht="12.75">
      <c r="E127" s="234"/>
    </row>
    <row r="128" ht="12.75">
      <c r="E128" s="234"/>
    </row>
    <row r="129" ht="12.75">
      <c r="E129" s="234"/>
    </row>
    <row r="130" ht="12.75">
      <c r="E130" s="234"/>
    </row>
    <row r="131" ht="12.75">
      <c r="E131" s="234"/>
    </row>
    <row r="132" ht="12.75">
      <c r="E132" s="234"/>
    </row>
    <row r="133" ht="12.75">
      <c r="E133" s="234"/>
    </row>
    <row r="134" ht="12.75">
      <c r="E134" s="234"/>
    </row>
    <row r="135" ht="12.75">
      <c r="E135" s="234"/>
    </row>
    <row r="136" ht="12.75">
      <c r="E136" s="234"/>
    </row>
    <row r="137" ht="12.75">
      <c r="E137" s="234"/>
    </row>
    <row r="138" ht="12.75">
      <c r="E138" s="234"/>
    </row>
    <row r="139" ht="12.75">
      <c r="E139" s="234"/>
    </row>
    <row r="140" ht="12.75">
      <c r="E140" s="234"/>
    </row>
    <row r="141" ht="12.75">
      <c r="E141" s="234"/>
    </row>
    <row r="142" ht="12.75">
      <c r="E142" s="234"/>
    </row>
    <row r="143" ht="12.75">
      <c r="E143" s="234"/>
    </row>
    <row r="144" ht="12.75">
      <c r="E144" s="234"/>
    </row>
    <row r="145" ht="12.75">
      <c r="E145" s="234"/>
    </row>
    <row r="146" ht="12.75">
      <c r="E146" s="234"/>
    </row>
    <row r="147" ht="12.75">
      <c r="E147" s="234"/>
    </row>
    <row r="148" ht="12.75">
      <c r="E148" s="234"/>
    </row>
    <row r="149" ht="12.75">
      <c r="E149" s="234"/>
    </row>
    <row r="150" ht="12.75">
      <c r="E150" s="234"/>
    </row>
    <row r="151" ht="12.75">
      <c r="E151" s="234"/>
    </row>
    <row r="152" ht="12.75">
      <c r="E152" s="234"/>
    </row>
    <row r="153" ht="12.75">
      <c r="E153" s="234"/>
    </row>
    <row r="154" ht="12.75">
      <c r="E154" s="234"/>
    </row>
    <row r="155" ht="12.75">
      <c r="E155" s="234"/>
    </row>
    <row r="156" ht="12.75">
      <c r="E156" s="234"/>
    </row>
    <row r="157" ht="12.75">
      <c r="E157" s="234"/>
    </row>
    <row r="158" ht="12.75">
      <c r="E158" s="234"/>
    </row>
    <row r="159" ht="12.75">
      <c r="E159" s="234"/>
    </row>
    <row r="160" ht="12.75">
      <c r="E160" s="234"/>
    </row>
    <row r="161" ht="12.75">
      <c r="E161" s="234"/>
    </row>
    <row r="162" ht="12.75">
      <c r="E162" s="234"/>
    </row>
    <row r="163" ht="12.75">
      <c r="E163" s="234"/>
    </row>
    <row r="164" ht="12.75">
      <c r="E164" s="234"/>
    </row>
    <row r="165" ht="12.75">
      <c r="E165" s="234"/>
    </row>
    <row r="166" ht="12.75">
      <c r="E166" s="234"/>
    </row>
    <row r="167" ht="12.75">
      <c r="E167" s="234"/>
    </row>
    <row r="168" ht="12.75">
      <c r="E168" s="234"/>
    </row>
    <row r="169" ht="12.75">
      <c r="E169" s="234"/>
    </row>
    <row r="170" ht="12.75">
      <c r="E170" s="234"/>
    </row>
    <row r="171" ht="12.75">
      <c r="E171" s="234"/>
    </row>
    <row r="172" ht="12.75">
      <c r="E172" s="234"/>
    </row>
    <row r="173" ht="12.75">
      <c r="E173" s="234"/>
    </row>
    <row r="174" ht="12.75">
      <c r="E174" s="234"/>
    </row>
    <row r="175" ht="12.75">
      <c r="E175" s="234"/>
    </row>
    <row r="176" ht="12.75">
      <c r="E176" s="234"/>
    </row>
    <row r="177" ht="12.75">
      <c r="E177" s="234"/>
    </row>
    <row r="178" ht="12.75">
      <c r="E178" s="234"/>
    </row>
    <row r="179" ht="12.75">
      <c r="E179" s="234"/>
    </row>
    <row r="180" ht="12.75">
      <c r="E180" s="234"/>
    </row>
    <row r="181" ht="12.75">
      <c r="E181" s="234"/>
    </row>
    <row r="182" ht="12.75">
      <c r="E182" s="234"/>
    </row>
    <row r="183" ht="12.75">
      <c r="E183" s="234"/>
    </row>
    <row r="184" ht="12.75">
      <c r="E184" s="234"/>
    </row>
    <row r="185" ht="12.75">
      <c r="E185" s="234"/>
    </row>
    <row r="186" ht="12.75">
      <c r="E186" s="234"/>
    </row>
    <row r="187" ht="12.75">
      <c r="E187" s="234"/>
    </row>
    <row r="188" ht="12.75">
      <c r="E188" s="234"/>
    </row>
    <row r="189" ht="12.75">
      <c r="E189" s="234"/>
    </row>
    <row r="190" ht="12.75">
      <c r="E190" s="234"/>
    </row>
    <row r="191" ht="12.75">
      <c r="E191" s="234"/>
    </row>
    <row r="192" ht="12.75">
      <c r="E192" s="234"/>
    </row>
    <row r="193" ht="12.75">
      <c r="E193" s="234"/>
    </row>
    <row r="194" ht="12.75">
      <c r="E194" s="234"/>
    </row>
    <row r="195" ht="12.75">
      <c r="E195" s="234"/>
    </row>
    <row r="196" ht="12.75">
      <c r="E196" s="234"/>
    </row>
    <row r="197" ht="12.75">
      <c r="E197" s="234"/>
    </row>
    <row r="198" ht="12.75">
      <c r="E198" s="234"/>
    </row>
    <row r="199" ht="12.75">
      <c r="E199" s="234"/>
    </row>
    <row r="200" ht="12.75">
      <c r="E200" s="234"/>
    </row>
    <row r="201" ht="12.75">
      <c r="E201" s="234"/>
    </row>
    <row r="202" ht="12.75">
      <c r="E202" s="234"/>
    </row>
    <row r="203" ht="12.75">
      <c r="E203" s="234"/>
    </row>
    <row r="204" ht="12.75">
      <c r="E204" s="234"/>
    </row>
    <row r="205" ht="12.75">
      <c r="E205" s="234"/>
    </row>
    <row r="206" ht="12.75">
      <c r="E206" s="234"/>
    </row>
    <row r="207" ht="12.75">
      <c r="E207" s="234"/>
    </row>
    <row r="208" ht="12.75">
      <c r="E208" s="234"/>
    </row>
    <row r="209" ht="12.75">
      <c r="E209" s="234"/>
    </row>
    <row r="210" ht="12.75">
      <c r="E210" s="234"/>
    </row>
    <row r="211" ht="12.75">
      <c r="E211" s="234"/>
    </row>
    <row r="212" ht="12.75">
      <c r="E212" s="234"/>
    </row>
    <row r="213" ht="12.75">
      <c r="E213" s="234"/>
    </row>
    <row r="214" ht="12.75">
      <c r="E214" s="234"/>
    </row>
    <row r="215" ht="12.75">
      <c r="E215" s="234"/>
    </row>
    <row r="216" ht="12.75">
      <c r="E216" s="234"/>
    </row>
    <row r="217" ht="12.75">
      <c r="E217" s="234"/>
    </row>
    <row r="218" ht="12.75">
      <c r="E218" s="234"/>
    </row>
    <row r="219" ht="12.75">
      <c r="E219" s="234"/>
    </row>
    <row r="220" ht="12.75">
      <c r="E220" s="234"/>
    </row>
    <row r="221" ht="12.75">
      <c r="E221" s="234"/>
    </row>
    <row r="222" ht="12.75">
      <c r="E222" s="234"/>
    </row>
    <row r="223" ht="12.75">
      <c r="E223" s="234"/>
    </row>
    <row r="224" ht="12.75">
      <c r="E224" s="234"/>
    </row>
    <row r="225" ht="12.75">
      <c r="E225" s="234"/>
    </row>
    <row r="226" ht="12.75">
      <c r="E226" s="234"/>
    </row>
    <row r="227" ht="12.75">
      <c r="E227" s="234"/>
    </row>
    <row r="228" ht="12.75">
      <c r="E228" s="234"/>
    </row>
    <row r="229" ht="12.75">
      <c r="E229" s="234"/>
    </row>
    <row r="230" ht="12.75">
      <c r="E230" s="234"/>
    </row>
    <row r="231" ht="12.75">
      <c r="E231" s="234"/>
    </row>
    <row r="232" ht="12.75">
      <c r="E232" s="234"/>
    </row>
    <row r="233" ht="12.75">
      <c r="E233" s="234"/>
    </row>
    <row r="234" ht="12.75">
      <c r="E234" s="234"/>
    </row>
    <row r="235" ht="12.75">
      <c r="E235" s="234"/>
    </row>
    <row r="236" ht="12.75">
      <c r="E236" s="234"/>
    </row>
    <row r="237" ht="12.75">
      <c r="E237" s="234"/>
    </row>
    <row r="238" ht="12.75">
      <c r="E238" s="234"/>
    </row>
    <row r="239" ht="12.75">
      <c r="E239" s="234"/>
    </row>
    <row r="240" ht="12.75">
      <c r="E240" s="234"/>
    </row>
    <row r="241" ht="12.75">
      <c r="E241" s="234"/>
    </row>
    <row r="242" ht="12.75">
      <c r="E242" s="234"/>
    </row>
    <row r="243" ht="12.75">
      <c r="E243" s="234"/>
    </row>
    <row r="244" ht="12.75">
      <c r="E244" s="234"/>
    </row>
    <row r="245" ht="12.75">
      <c r="E245" s="234"/>
    </row>
    <row r="246" ht="12.75">
      <c r="E246" s="234"/>
    </row>
    <row r="247" ht="12.75">
      <c r="E247" s="234"/>
    </row>
    <row r="248" ht="12.75">
      <c r="E248" s="234"/>
    </row>
    <row r="249" ht="12.75">
      <c r="E249" s="234"/>
    </row>
    <row r="250" ht="12.75">
      <c r="E250" s="234"/>
    </row>
    <row r="251" ht="12.75">
      <c r="E251" s="234"/>
    </row>
    <row r="252" ht="12.75">
      <c r="E252" s="234"/>
    </row>
    <row r="253" ht="12.75">
      <c r="E253" s="234"/>
    </row>
    <row r="254" ht="12.75">
      <c r="E254" s="234"/>
    </row>
    <row r="255" ht="12.75">
      <c r="E255" s="234"/>
    </row>
    <row r="256" ht="12.75">
      <c r="E256" s="234"/>
    </row>
    <row r="257" ht="12.75">
      <c r="E257" s="234"/>
    </row>
    <row r="258" ht="12.75">
      <c r="E258" s="234"/>
    </row>
    <row r="259" ht="12.75">
      <c r="E259" s="234"/>
    </row>
    <row r="260" ht="12.75">
      <c r="E260" s="234"/>
    </row>
    <row r="261" ht="12.75">
      <c r="E261" s="234"/>
    </row>
    <row r="262" ht="12.75">
      <c r="E262" s="234"/>
    </row>
    <row r="263" ht="12.75">
      <c r="E263" s="234"/>
    </row>
    <row r="264" ht="12.75">
      <c r="E264" s="234"/>
    </row>
    <row r="265" ht="12.75">
      <c r="E265" s="234"/>
    </row>
    <row r="266" ht="12.75">
      <c r="E266" s="234"/>
    </row>
    <row r="267" ht="12.75">
      <c r="E267" s="234"/>
    </row>
    <row r="268" ht="12.75">
      <c r="E268" s="234"/>
    </row>
    <row r="269" ht="12.75">
      <c r="E269" s="234"/>
    </row>
    <row r="270" ht="12.75">
      <c r="E270" s="234"/>
    </row>
    <row r="271" ht="12.75">
      <c r="E271" s="234"/>
    </row>
    <row r="272" ht="12.75">
      <c r="E272" s="234"/>
    </row>
    <row r="273" ht="12.75">
      <c r="E273" s="234"/>
    </row>
    <row r="274" ht="12.75">
      <c r="E274" s="234"/>
    </row>
    <row r="275" ht="12.75">
      <c r="E275" s="234"/>
    </row>
    <row r="276" ht="12.75">
      <c r="E276" s="234"/>
    </row>
    <row r="277" ht="12.75">
      <c r="E277" s="234"/>
    </row>
    <row r="278" ht="12.75">
      <c r="E278" s="234"/>
    </row>
    <row r="279" ht="12.75">
      <c r="E279" s="234"/>
    </row>
    <row r="280" ht="12.75">
      <c r="E280" s="234"/>
    </row>
    <row r="281" ht="12.75">
      <c r="E281" s="234"/>
    </row>
    <row r="282" ht="12.75">
      <c r="E282" s="234"/>
    </row>
    <row r="283" ht="12.75">
      <c r="E283" s="234"/>
    </row>
    <row r="284" ht="12.75">
      <c r="E284" s="234"/>
    </row>
    <row r="285" ht="12.75">
      <c r="E285" s="234"/>
    </row>
    <row r="286" ht="12.75">
      <c r="E286" s="234"/>
    </row>
    <row r="287" ht="12.75">
      <c r="E287" s="234"/>
    </row>
    <row r="288" ht="12.75">
      <c r="E288" s="234"/>
    </row>
    <row r="289" ht="12.75">
      <c r="E289" s="234"/>
    </row>
    <row r="290" ht="12.75">
      <c r="E290" s="234"/>
    </row>
    <row r="291" ht="12.75">
      <c r="E291" s="234"/>
    </row>
    <row r="292" ht="12.75">
      <c r="E292" s="234"/>
    </row>
    <row r="293" ht="12.75">
      <c r="E293" s="234"/>
    </row>
    <row r="294" ht="12.75">
      <c r="E294" s="234"/>
    </row>
    <row r="295" ht="12.75">
      <c r="E295" s="234"/>
    </row>
    <row r="296" ht="12.75">
      <c r="E296" s="234"/>
    </row>
    <row r="297" ht="12.75">
      <c r="E297" s="234"/>
    </row>
    <row r="298" ht="12.75">
      <c r="E298" s="234"/>
    </row>
    <row r="299" ht="12.75">
      <c r="E299" s="234"/>
    </row>
    <row r="300" ht="12.75">
      <c r="E300" s="234"/>
    </row>
    <row r="301" ht="12.75">
      <c r="E301" s="234"/>
    </row>
    <row r="302" ht="12.75">
      <c r="E302" s="234"/>
    </row>
    <row r="303" ht="12.75">
      <c r="E303" s="234"/>
    </row>
    <row r="304" ht="12.75">
      <c r="E304" s="234"/>
    </row>
    <row r="305" ht="12.75">
      <c r="E305" s="234"/>
    </row>
    <row r="306" ht="12.75">
      <c r="E306" s="234"/>
    </row>
    <row r="307" ht="12.75">
      <c r="E307" s="234"/>
    </row>
    <row r="308" ht="12.75">
      <c r="E308" s="234"/>
    </row>
    <row r="309" ht="12.75">
      <c r="E309" s="234"/>
    </row>
    <row r="310" ht="12.75">
      <c r="E310" s="234"/>
    </row>
    <row r="311" ht="12.75">
      <c r="E311" s="234"/>
    </row>
    <row r="312" ht="12.75">
      <c r="E312" s="234"/>
    </row>
    <row r="313" ht="12.75">
      <c r="E313" s="234"/>
    </row>
    <row r="314" ht="12.75">
      <c r="E314" s="234"/>
    </row>
    <row r="315" ht="12.75">
      <c r="E315" s="234"/>
    </row>
    <row r="316" ht="12.75">
      <c r="E316" s="234"/>
    </row>
    <row r="317" ht="12.75">
      <c r="E317" s="234"/>
    </row>
    <row r="318" ht="12.75">
      <c r="E318" s="234"/>
    </row>
    <row r="319" ht="12.75">
      <c r="E319" s="234"/>
    </row>
    <row r="320" ht="12.75">
      <c r="E320" s="234"/>
    </row>
    <row r="321" ht="12.75">
      <c r="E321" s="234"/>
    </row>
    <row r="322" ht="12.75">
      <c r="E322" s="234"/>
    </row>
    <row r="323" ht="12.75">
      <c r="E323" s="234"/>
    </row>
    <row r="324" ht="12.75">
      <c r="E324" s="234"/>
    </row>
    <row r="325" ht="12.75">
      <c r="E325" s="234"/>
    </row>
    <row r="326" ht="12.75">
      <c r="E326" s="234"/>
    </row>
    <row r="327" ht="12.75">
      <c r="E327" s="234"/>
    </row>
    <row r="328" ht="12.75">
      <c r="E328" s="234"/>
    </row>
    <row r="329" ht="12.75">
      <c r="E329" s="234"/>
    </row>
    <row r="330" ht="12.75">
      <c r="E330" s="234"/>
    </row>
    <row r="331" ht="12.75">
      <c r="E331" s="234"/>
    </row>
    <row r="332" ht="12.75">
      <c r="E332" s="234"/>
    </row>
    <row r="333" ht="12.75">
      <c r="E333" s="234"/>
    </row>
    <row r="334" ht="12.75">
      <c r="E334" s="234"/>
    </row>
    <row r="335" ht="12.75">
      <c r="E335" s="234"/>
    </row>
    <row r="336" ht="12.75">
      <c r="E336" s="234"/>
    </row>
    <row r="337" ht="12.75">
      <c r="E337" s="234"/>
    </row>
    <row r="338" ht="12.75">
      <c r="E338" s="234"/>
    </row>
    <row r="339" ht="12.75">
      <c r="E339" s="234"/>
    </row>
    <row r="340" ht="12.75">
      <c r="E340" s="234"/>
    </row>
    <row r="341" ht="12.75">
      <c r="E341" s="234"/>
    </row>
    <row r="342" ht="12.75">
      <c r="E342" s="234"/>
    </row>
    <row r="343" ht="12.75">
      <c r="E343" s="234"/>
    </row>
    <row r="344" ht="12.75">
      <c r="E344" s="234"/>
    </row>
    <row r="345" ht="12.75">
      <c r="E345" s="234"/>
    </row>
    <row r="346" ht="12.75">
      <c r="E346" s="234"/>
    </row>
    <row r="347" ht="12.75">
      <c r="E347" s="234"/>
    </row>
    <row r="348" ht="12.75">
      <c r="E348" s="234"/>
    </row>
    <row r="349" ht="12.75">
      <c r="E349" s="234"/>
    </row>
    <row r="350" ht="12.75">
      <c r="E350" s="234"/>
    </row>
    <row r="351" ht="12.75">
      <c r="E351" s="234"/>
    </row>
    <row r="352" ht="12.75">
      <c r="E352" s="234"/>
    </row>
    <row r="353" ht="12.75">
      <c r="E353" s="234"/>
    </row>
    <row r="354" ht="12.75">
      <c r="E354" s="234"/>
    </row>
    <row r="355" ht="12.75">
      <c r="E355" s="234"/>
    </row>
    <row r="356" ht="12.75">
      <c r="E356" s="234"/>
    </row>
    <row r="357" ht="12.75">
      <c r="E357" s="234"/>
    </row>
    <row r="358" ht="12.75">
      <c r="E358" s="234"/>
    </row>
    <row r="359" ht="12.75">
      <c r="E359" s="234"/>
    </row>
    <row r="360" ht="12.75">
      <c r="E360" s="234"/>
    </row>
    <row r="361" ht="12.75">
      <c r="E361" s="234"/>
    </row>
    <row r="362" ht="12.75">
      <c r="E362" s="234"/>
    </row>
    <row r="363" ht="12.75">
      <c r="E363" s="234"/>
    </row>
    <row r="364" ht="12.75">
      <c r="E364" s="234"/>
    </row>
    <row r="365" ht="12.75">
      <c r="E365" s="234"/>
    </row>
    <row r="366" ht="12.75">
      <c r="E366" s="234"/>
    </row>
    <row r="367" ht="12.75">
      <c r="E367" s="234"/>
    </row>
    <row r="368" ht="12.75">
      <c r="E368" s="234"/>
    </row>
    <row r="369" ht="12.75">
      <c r="E369" s="234"/>
    </row>
    <row r="370" ht="12.75">
      <c r="E370" s="234"/>
    </row>
    <row r="371" ht="12.75">
      <c r="E371" s="234"/>
    </row>
    <row r="372" ht="12.75">
      <c r="E372" s="234"/>
    </row>
    <row r="373" ht="12.75">
      <c r="E373" s="234"/>
    </row>
    <row r="374" ht="12.75">
      <c r="E374" s="234"/>
    </row>
    <row r="375" ht="12.75">
      <c r="E375" s="234"/>
    </row>
    <row r="376" ht="12.75">
      <c r="E376" s="234"/>
    </row>
    <row r="377" ht="12.75">
      <c r="E377" s="234"/>
    </row>
    <row r="378" ht="12.75">
      <c r="E378" s="234"/>
    </row>
    <row r="379" ht="12.75">
      <c r="E379" s="234"/>
    </row>
    <row r="380" ht="12.75">
      <c r="E380" s="234"/>
    </row>
    <row r="381" ht="12.75">
      <c r="E381" s="234"/>
    </row>
    <row r="382" ht="12.75">
      <c r="E382" s="234"/>
    </row>
    <row r="383" ht="12.75">
      <c r="E383" s="234"/>
    </row>
    <row r="384" ht="12.75">
      <c r="E384" s="234"/>
    </row>
    <row r="385" ht="12.75">
      <c r="E385" s="234"/>
    </row>
    <row r="386" ht="12.75">
      <c r="E386" s="234"/>
    </row>
    <row r="387" ht="12.75">
      <c r="E387" s="234"/>
    </row>
    <row r="388" ht="12.75">
      <c r="E388" s="234"/>
    </row>
    <row r="389" ht="12.75">
      <c r="E389" s="234"/>
    </row>
    <row r="390" ht="12.75">
      <c r="E390" s="234"/>
    </row>
    <row r="391" ht="12.75">
      <c r="E391" s="234"/>
    </row>
    <row r="392" ht="12.75">
      <c r="E392" s="234"/>
    </row>
    <row r="393" ht="12.75">
      <c r="E393" s="234"/>
    </row>
    <row r="394" ht="12.75">
      <c r="E394" s="234"/>
    </row>
    <row r="395" ht="12.75">
      <c r="E395" s="234"/>
    </row>
    <row r="396" ht="12.75">
      <c r="E396" s="234"/>
    </row>
    <row r="397" ht="12.75">
      <c r="E397" s="234"/>
    </row>
    <row r="398" ht="12.75">
      <c r="E398" s="234"/>
    </row>
    <row r="399" ht="12.75">
      <c r="E399" s="234"/>
    </row>
    <row r="400" ht="12.75">
      <c r="E400" s="234"/>
    </row>
    <row r="401" ht="12.75">
      <c r="E401" s="234"/>
    </row>
    <row r="402" ht="12.75">
      <c r="E402" s="234"/>
    </row>
    <row r="403" ht="12.75">
      <c r="E403" s="234"/>
    </row>
    <row r="404" ht="12.75">
      <c r="E404" s="234"/>
    </row>
    <row r="405" ht="12.75">
      <c r="E405" s="234"/>
    </row>
    <row r="406" ht="12.75">
      <c r="E406" s="234"/>
    </row>
    <row r="407" ht="12.75">
      <c r="E407" s="234"/>
    </row>
    <row r="408" ht="12.75">
      <c r="E408" s="234"/>
    </row>
    <row r="409" ht="12.75">
      <c r="E409" s="234"/>
    </row>
    <row r="410" ht="12.75">
      <c r="E410" s="234"/>
    </row>
    <row r="411" ht="12.75">
      <c r="E411" s="234"/>
    </row>
    <row r="412" ht="12.75">
      <c r="E412" s="234"/>
    </row>
    <row r="413" ht="12.75">
      <c r="E413" s="234"/>
    </row>
    <row r="414" ht="12.75">
      <c r="E414" s="234"/>
    </row>
    <row r="415" ht="12.75">
      <c r="E415" s="234"/>
    </row>
    <row r="416" ht="12.75">
      <c r="E416" s="234"/>
    </row>
    <row r="417" ht="12.75">
      <c r="E417" s="234"/>
    </row>
    <row r="418" ht="12.75">
      <c r="E418" s="234"/>
    </row>
    <row r="419" ht="12.75">
      <c r="E419" s="234"/>
    </row>
    <row r="420" ht="12.75">
      <c r="E420" s="234"/>
    </row>
    <row r="421" ht="12.75">
      <c r="E421" s="234"/>
    </row>
    <row r="422" ht="12.75">
      <c r="E422" s="234"/>
    </row>
    <row r="423" ht="12.75">
      <c r="E423" s="234"/>
    </row>
    <row r="424" ht="12.75">
      <c r="E424" s="234"/>
    </row>
    <row r="425" ht="12.75">
      <c r="E425" s="234"/>
    </row>
    <row r="426" ht="12.75">
      <c r="E426" s="234"/>
    </row>
    <row r="427" ht="12.75">
      <c r="E427" s="234"/>
    </row>
    <row r="428" ht="12.75">
      <c r="E428" s="234"/>
    </row>
    <row r="429" ht="12.75">
      <c r="E429" s="234"/>
    </row>
    <row r="430" ht="12.75">
      <c r="E430" s="234"/>
    </row>
    <row r="431" ht="12.75">
      <c r="E431" s="234"/>
    </row>
    <row r="432" ht="12.75">
      <c r="E432" s="234"/>
    </row>
    <row r="433" ht="12.75">
      <c r="E433" s="234"/>
    </row>
    <row r="434" ht="12.75">
      <c r="E434" s="234"/>
    </row>
    <row r="435" ht="12.75">
      <c r="E435" s="234"/>
    </row>
    <row r="436" ht="12.75">
      <c r="E436" s="234"/>
    </row>
    <row r="437" ht="12.75">
      <c r="E437" s="234"/>
    </row>
    <row r="438" ht="12.75">
      <c r="E438" s="234"/>
    </row>
    <row r="439" ht="12.75">
      <c r="E439" s="234"/>
    </row>
    <row r="440" ht="12.75">
      <c r="E440" s="234"/>
    </row>
    <row r="441" ht="12.75">
      <c r="E441" s="234"/>
    </row>
    <row r="442" ht="12.75">
      <c r="E442" s="234"/>
    </row>
    <row r="443" ht="12.75">
      <c r="E443" s="234"/>
    </row>
    <row r="444" ht="12.75">
      <c r="E444" s="234"/>
    </row>
    <row r="445" ht="12.75">
      <c r="E445" s="234"/>
    </row>
    <row r="446" ht="12.75">
      <c r="E446" s="234"/>
    </row>
    <row r="447" ht="12.75">
      <c r="E447" s="234"/>
    </row>
    <row r="448" ht="12.75">
      <c r="E448" s="234"/>
    </row>
    <row r="449" ht="12.75">
      <c r="E449" s="234"/>
    </row>
    <row r="450" ht="12.75">
      <c r="E450" s="234"/>
    </row>
    <row r="451" ht="12.75">
      <c r="E451" s="234"/>
    </row>
    <row r="452" ht="12.75">
      <c r="E452" s="234"/>
    </row>
    <row r="453" ht="12.75">
      <c r="E453" s="234"/>
    </row>
    <row r="454" ht="12.75">
      <c r="E454" s="234"/>
    </row>
    <row r="455" ht="12.75">
      <c r="E455" s="234"/>
    </row>
    <row r="456" ht="12.75">
      <c r="E456" s="234"/>
    </row>
    <row r="457" ht="12.75">
      <c r="E457" s="234"/>
    </row>
    <row r="458" ht="12.75">
      <c r="E458" s="234"/>
    </row>
    <row r="459" ht="12.75">
      <c r="E459" s="234"/>
    </row>
    <row r="460" ht="12.75">
      <c r="E460" s="234"/>
    </row>
    <row r="461" ht="12.75">
      <c r="E461" s="234"/>
    </row>
    <row r="462" ht="12.75">
      <c r="E462" s="234"/>
    </row>
    <row r="463" ht="12.75">
      <c r="E463" s="234"/>
    </row>
    <row r="464" ht="12.75">
      <c r="E464" s="234"/>
    </row>
    <row r="465" ht="12.75">
      <c r="E465" s="234"/>
    </row>
    <row r="466" ht="12.75">
      <c r="E466" s="234"/>
    </row>
    <row r="467" ht="12.75">
      <c r="E467" s="234"/>
    </row>
    <row r="468" ht="12.75">
      <c r="E468" s="234"/>
    </row>
    <row r="469" ht="12.75">
      <c r="E469" s="234"/>
    </row>
    <row r="470" ht="12.75">
      <c r="E470" s="234"/>
    </row>
    <row r="471" ht="12.75">
      <c r="E471" s="234"/>
    </row>
    <row r="472" ht="12.75">
      <c r="E472" s="234"/>
    </row>
    <row r="473" ht="12.75">
      <c r="E473" s="234"/>
    </row>
    <row r="474" ht="12.75">
      <c r="E474" s="234"/>
    </row>
    <row r="475" ht="12.75">
      <c r="E475" s="234"/>
    </row>
    <row r="476" ht="12.75">
      <c r="E476" s="234"/>
    </row>
    <row r="477" ht="12.75">
      <c r="E477" s="234"/>
    </row>
    <row r="478" ht="12.75">
      <c r="E478" s="234"/>
    </row>
    <row r="479" ht="12.75">
      <c r="E479" s="234"/>
    </row>
    <row r="480" ht="12.75">
      <c r="E480" s="234"/>
    </row>
    <row r="481" ht="12.75">
      <c r="E481" s="234"/>
    </row>
    <row r="482" ht="12.75">
      <c r="E482" s="234"/>
    </row>
    <row r="483" ht="12.75">
      <c r="E483" s="234"/>
    </row>
    <row r="484" ht="12.75">
      <c r="E484" s="234"/>
    </row>
    <row r="485" ht="12.75">
      <c r="E485" s="234"/>
    </row>
    <row r="486" ht="12.75">
      <c r="E486" s="234"/>
    </row>
    <row r="487" ht="12.75">
      <c r="E487" s="234"/>
    </row>
    <row r="488" ht="12.75">
      <c r="E488" s="234"/>
    </row>
    <row r="489" ht="12.75">
      <c r="E489" s="234"/>
    </row>
    <row r="490" ht="12.75">
      <c r="E490" s="234"/>
    </row>
    <row r="491" ht="12.75">
      <c r="E491" s="234"/>
    </row>
    <row r="492" ht="12.75">
      <c r="E492" s="234"/>
    </row>
    <row r="493" ht="12.75">
      <c r="E493" s="234"/>
    </row>
    <row r="494" ht="12.75">
      <c r="E494" s="234"/>
    </row>
    <row r="495" ht="12.75">
      <c r="E495" s="234"/>
    </row>
    <row r="496" ht="12.75">
      <c r="E496" s="234"/>
    </row>
    <row r="497" ht="12.75">
      <c r="E497" s="234"/>
    </row>
    <row r="498" ht="12.75">
      <c r="E498" s="234"/>
    </row>
    <row r="499" ht="12.75">
      <c r="E499" s="234"/>
    </row>
    <row r="500" ht="12.75">
      <c r="E500" s="234"/>
    </row>
    <row r="501" ht="12.75">
      <c r="E501" s="234"/>
    </row>
    <row r="502" ht="12.75">
      <c r="E502" s="234"/>
    </row>
    <row r="503" ht="12.75">
      <c r="E503" s="234"/>
    </row>
    <row r="504" ht="12.75">
      <c r="E504" s="234"/>
    </row>
    <row r="505" ht="12.75">
      <c r="E505" s="234"/>
    </row>
    <row r="506" ht="12.75">
      <c r="E506" s="234"/>
    </row>
    <row r="507" ht="12.75">
      <c r="E507" s="234"/>
    </row>
    <row r="508" ht="12.75">
      <c r="E508" s="234"/>
    </row>
    <row r="509" ht="12.75">
      <c r="E509" s="234"/>
    </row>
    <row r="510" ht="12.75">
      <c r="E510" s="234"/>
    </row>
    <row r="511" ht="12.75">
      <c r="E511" s="234"/>
    </row>
    <row r="512" ht="12.75">
      <c r="E512" s="234"/>
    </row>
    <row r="513" ht="12.75">
      <c r="E513" s="234"/>
    </row>
    <row r="514" ht="12.75">
      <c r="E514" s="234"/>
    </row>
    <row r="515" ht="12.75">
      <c r="E515" s="234"/>
    </row>
    <row r="516" ht="12.75">
      <c r="E516" s="234"/>
    </row>
    <row r="517" ht="12.75">
      <c r="E517" s="234"/>
    </row>
    <row r="518" ht="12.75">
      <c r="E518" s="234"/>
    </row>
    <row r="519" ht="12.75">
      <c r="E519" s="234"/>
    </row>
    <row r="520" ht="12.75">
      <c r="E520" s="234"/>
    </row>
    <row r="521" ht="12.75">
      <c r="E521" s="234"/>
    </row>
    <row r="522" ht="12.75">
      <c r="E522" s="234"/>
    </row>
    <row r="523" ht="12.75">
      <c r="E523" s="234"/>
    </row>
    <row r="524" ht="12.75">
      <c r="E524" s="234"/>
    </row>
    <row r="525" ht="12.75">
      <c r="E525" s="234"/>
    </row>
    <row r="526" ht="12.75">
      <c r="E526" s="234"/>
    </row>
    <row r="527" ht="12.75">
      <c r="E527" s="234"/>
    </row>
    <row r="528" ht="12.75">
      <c r="E528" s="234"/>
    </row>
    <row r="529" ht="12.75">
      <c r="E529" s="234"/>
    </row>
    <row r="530" ht="12.75">
      <c r="E530" s="234"/>
    </row>
    <row r="531" ht="12.75">
      <c r="E531" s="234"/>
    </row>
    <row r="532" ht="12.75">
      <c r="E532" s="234"/>
    </row>
    <row r="533" ht="12.75">
      <c r="E533" s="234"/>
    </row>
    <row r="534" ht="12.75">
      <c r="E534" s="234"/>
    </row>
    <row r="535" ht="12.75">
      <c r="E535" s="234"/>
    </row>
    <row r="536" ht="12.75">
      <c r="E536" s="234"/>
    </row>
    <row r="537" ht="12.75">
      <c r="E537" s="234"/>
    </row>
    <row r="538" ht="12.75">
      <c r="E538" s="234"/>
    </row>
    <row r="539" ht="12.75">
      <c r="E539" s="234"/>
    </row>
    <row r="540" ht="12.75">
      <c r="E540" s="234"/>
    </row>
    <row r="541" ht="12.75">
      <c r="E541" s="234"/>
    </row>
    <row r="542" ht="12.75">
      <c r="E542" s="234"/>
    </row>
    <row r="543" ht="12.75">
      <c r="E543" s="234"/>
    </row>
    <row r="544" ht="12.75">
      <c r="E544" s="234"/>
    </row>
    <row r="545" ht="12.75">
      <c r="E545" s="234"/>
    </row>
    <row r="546" ht="12.75">
      <c r="E546" s="234"/>
    </row>
    <row r="547" ht="12.75">
      <c r="E547" s="234"/>
    </row>
    <row r="548" ht="12.75">
      <c r="E548" s="234"/>
    </row>
    <row r="549" ht="12.75">
      <c r="E549" s="234"/>
    </row>
    <row r="550" ht="12.75">
      <c r="E550" s="234"/>
    </row>
    <row r="551" ht="12.75">
      <c r="E551" s="234"/>
    </row>
    <row r="552" ht="12.75">
      <c r="E552" s="234"/>
    </row>
    <row r="553" ht="12.75">
      <c r="E553" s="234"/>
    </row>
    <row r="554" ht="12.75">
      <c r="E554" s="234"/>
    </row>
    <row r="555" ht="12.75">
      <c r="E555" s="234"/>
    </row>
    <row r="556" ht="12.75">
      <c r="E556" s="234"/>
    </row>
    <row r="557" ht="12.75">
      <c r="E557" s="234"/>
    </row>
    <row r="558" ht="12.75">
      <c r="E558" s="234"/>
    </row>
    <row r="559" ht="12.75">
      <c r="E559" s="234"/>
    </row>
    <row r="560" ht="12.75">
      <c r="E560" s="234"/>
    </row>
    <row r="561" ht="12.75">
      <c r="E561" s="234"/>
    </row>
    <row r="562" ht="12.75">
      <c r="E562" s="234"/>
    </row>
    <row r="563" ht="12.75">
      <c r="E563" s="234"/>
    </row>
    <row r="564" ht="12.75">
      <c r="E564" s="234"/>
    </row>
    <row r="565" ht="12.75">
      <c r="E565" s="234"/>
    </row>
    <row r="566" ht="12.75">
      <c r="E566" s="234"/>
    </row>
    <row r="567" ht="12.75">
      <c r="E567" s="234"/>
    </row>
    <row r="568" ht="12.75">
      <c r="E568" s="234"/>
    </row>
    <row r="569" ht="12.75">
      <c r="E569" s="234"/>
    </row>
    <row r="570" ht="12.75">
      <c r="E570" s="234"/>
    </row>
    <row r="571" ht="12.75">
      <c r="E571" s="234"/>
    </row>
    <row r="572" ht="12.75">
      <c r="E572" s="234"/>
    </row>
    <row r="573" ht="12.75">
      <c r="E573" s="234"/>
    </row>
    <row r="574" ht="12.75">
      <c r="E574" s="234"/>
    </row>
    <row r="575" ht="12.75">
      <c r="E575" s="234"/>
    </row>
    <row r="576" ht="12.75">
      <c r="E576" s="234"/>
    </row>
    <row r="577" ht="12.75">
      <c r="E577" s="234"/>
    </row>
    <row r="578" ht="12.75">
      <c r="E578" s="234"/>
    </row>
    <row r="579" ht="12.75">
      <c r="E579" s="234"/>
    </row>
    <row r="580" ht="12.75">
      <c r="E580" s="234"/>
    </row>
    <row r="581" ht="12.75">
      <c r="E581" s="234"/>
    </row>
    <row r="582" ht="12.75">
      <c r="E582" s="234"/>
    </row>
    <row r="583" ht="12.75">
      <c r="E583" s="234"/>
    </row>
    <row r="584" ht="12.75">
      <c r="E584" s="234"/>
    </row>
    <row r="585" ht="12.75">
      <c r="E585" s="234"/>
    </row>
    <row r="586" ht="12.75">
      <c r="E586" s="234"/>
    </row>
    <row r="587" ht="12.75">
      <c r="E587" s="234"/>
    </row>
    <row r="588" ht="12.75">
      <c r="E588" s="234"/>
    </row>
    <row r="589" ht="12.75">
      <c r="E589" s="234"/>
    </row>
    <row r="590" ht="12.75">
      <c r="E590" s="234"/>
    </row>
    <row r="591" ht="12.75">
      <c r="E591" s="234"/>
    </row>
    <row r="592" ht="12.75">
      <c r="E592" s="234"/>
    </row>
    <row r="593" ht="12.75">
      <c r="E593" s="234"/>
    </row>
    <row r="594" ht="12.75">
      <c r="E594" s="234"/>
    </row>
    <row r="595" ht="12.75">
      <c r="E595" s="234"/>
    </row>
    <row r="596" ht="12.75">
      <c r="E596" s="234"/>
    </row>
    <row r="597" ht="12.75">
      <c r="E597" s="234"/>
    </row>
    <row r="598" ht="12.75">
      <c r="E598" s="234"/>
    </row>
    <row r="599" ht="12.75">
      <c r="E599" s="234"/>
    </row>
    <row r="600" ht="12.75">
      <c r="E600" s="234"/>
    </row>
    <row r="601" ht="12.75">
      <c r="E601" s="234"/>
    </row>
    <row r="602" ht="12.75">
      <c r="E602" s="234"/>
    </row>
    <row r="603" ht="12.75">
      <c r="E603" s="234"/>
    </row>
    <row r="604" ht="12.75">
      <c r="E604" s="234"/>
    </row>
    <row r="605" ht="12.75">
      <c r="E605" s="234"/>
    </row>
    <row r="606" ht="12.75">
      <c r="E606" s="234"/>
    </row>
    <row r="607" ht="12.75">
      <c r="E607" s="234"/>
    </row>
    <row r="608" ht="12.75">
      <c r="E608" s="234"/>
    </row>
    <row r="609" ht="12.75">
      <c r="E609" s="234"/>
    </row>
    <row r="610" ht="12.75">
      <c r="E610" s="234"/>
    </row>
    <row r="611" ht="12.75">
      <c r="E611" s="234"/>
    </row>
    <row r="612" ht="12.75">
      <c r="E612" s="234"/>
    </row>
    <row r="613" ht="12.75">
      <c r="E613" s="234"/>
    </row>
    <row r="614" ht="12.75">
      <c r="E614" s="234"/>
    </row>
    <row r="615" ht="12.75">
      <c r="E615" s="234"/>
    </row>
    <row r="616" ht="12.75">
      <c r="E616" s="234"/>
    </row>
    <row r="617" ht="12.75">
      <c r="E617" s="234"/>
    </row>
    <row r="618" ht="12.75">
      <c r="E618" s="234"/>
    </row>
    <row r="619" ht="12.75">
      <c r="E619" s="234"/>
    </row>
    <row r="620" ht="12.75">
      <c r="E620" s="234"/>
    </row>
    <row r="621" ht="12.75">
      <c r="E621" s="234"/>
    </row>
    <row r="622" ht="12.75">
      <c r="E622" s="234"/>
    </row>
    <row r="623" ht="12.75">
      <c r="E623" s="234"/>
    </row>
    <row r="624" ht="12.75">
      <c r="E624" s="234"/>
    </row>
    <row r="625" ht="12.75">
      <c r="E625" s="234"/>
    </row>
    <row r="626" ht="12.75">
      <c r="E626" s="234"/>
    </row>
    <row r="627" ht="12.75">
      <c r="E627" s="234"/>
    </row>
  </sheetData>
  <sheetProtection/>
  <printOptions/>
  <pageMargins left="0" right="0" top="0.75" bottom="0.75" header="0.05" footer="0.3"/>
  <pageSetup fitToHeight="1" fitToWidth="1" horizontalDpi="600" verticalDpi="600" orientation="portrait" scale="72" r:id="rId1"/>
  <headerFooter alignWithMargins="0">
    <oddHeader>&amp;CDepartment of Administrative Services
Major Maintenance SC22
&amp;A
&amp;D</oddHeader>
    <oddFooter>&amp;LAcct Codes 0017-335-SC22
Reversion 6/30/2025
&amp;C&amp;Z&amp;F&amp;R&amp;P/&amp;N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8">
    <tabColor rgb="FF0070C0"/>
    <pageSetUpPr fitToPage="1"/>
  </sheetPr>
  <dimension ref="A1:I627"/>
  <sheetViews>
    <sheetView workbookViewId="0" topLeftCell="A1">
      <selection activeCell="K18" sqref="K18"/>
    </sheetView>
  </sheetViews>
  <sheetFormatPr defaultColWidth="11.421875" defaultRowHeight="15"/>
  <cols>
    <col min="1" max="1" width="24.57421875" style="75" customWidth="1"/>
    <col min="2" max="2" width="9.421875" style="76" customWidth="1"/>
    <col min="3" max="3" width="25.00390625" style="77" bestFit="1" customWidth="1"/>
    <col min="4" max="4" width="12.57421875" style="64" customWidth="1"/>
    <col min="5" max="5" width="13.57421875" style="79" customWidth="1"/>
    <col min="6" max="6" width="12.421875" style="79" customWidth="1"/>
    <col min="7" max="7" width="10.57421875" style="79" customWidth="1"/>
    <col min="8" max="8" width="10.57421875" style="64" bestFit="1" customWidth="1"/>
    <col min="9" max="16384" width="11.421875" style="64" customWidth="1"/>
  </cols>
  <sheetData>
    <row r="1" spans="1:7" s="45" customFormat="1" ht="15.75">
      <c r="A1" s="14" t="str">
        <f>'RECAP #9333.03'!B1</f>
        <v>Capitol Complex Camera Project Phase 2 - Missing Views</v>
      </c>
      <c r="B1" s="12"/>
      <c r="C1" s="15"/>
      <c r="D1" s="15"/>
      <c r="E1" s="15"/>
      <c r="F1" s="44"/>
      <c r="G1" s="44"/>
    </row>
    <row r="2" spans="1:7" s="45" customFormat="1" ht="15.75">
      <c r="A2" s="17" t="str">
        <f>'RECAP #9333.03'!B2</f>
        <v>Project # 9333.03</v>
      </c>
      <c r="B2" s="16"/>
      <c r="C2" s="15"/>
      <c r="D2" s="15"/>
      <c r="E2" s="15"/>
      <c r="F2" s="44"/>
      <c r="G2" s="44"/>
    </row>
    <row r="3" spans="1:7" s="45" customFormat="1" ht="15.75">
      <c r="A3" s="18" t="str">
        <f>'RECAP #9333.03'!B3</f>
        <v>Program code 933303</v>
      </c>
      <c r="B3" s="16"/>
      <c r="C3" s="15"/>
      <c r="D3" s="19" t="str">
        <f>'RECAP #9333.03'!E3</f>
        <v>Major Program 4E21</v>
      </c>
      <c r="E3" s="15"/>
      <c r="F3" s="44"/>
      <c r="G3" s="44"/>
    </row>
    <row r="4" spans="1:7" s="45" customFormat="1" ht="15.75">
      <c r="A4" s="10" t="s">
        <v>31</v>
      </c>
      <c r="B4" s="80"/>
      <c r="C4" s="48"/>
      <c r="D4" s="49" t="s">
        <v>26</v>
      </c>
      <c r="E4" s="50"/>
      <c r="F4" s="44"/>
      <c r="G4" s="44"/>
    </row>
    <row r="5" spans="1:8" s="45" customFormat="1" ht="15.75">
      <c r="A5" s="22"/>
      <c r="B5" s="51"/>
      <c r="C5" s="52"/>
      <c r="D5" s="81"/>
      <c r="E5" s="53"/>
      <c r="F5" s="54"/>
      <c r="G5" s="55"/>
      <c r="H5" s="51"/>
    </row>
    <row r="6" spans="1:8" s="45" customFormat="1" ht="15.75">
      <c r="A6" s="1" t="str">
        <f>'RECAP #9333.03'!B5</f>
        <v>Acct. Codes-0017-335-CS23</v>
      </c>
      <c r="B6" s="22"/>
      <c r="C6" s="56"/>
      <c r="D6" s="81" t="s">
        <v>7</v>
      </c>
      <c r="E6" s="82"/>
      <c r="F6" s="83"/>
      <c r="G6" s="55"/>
      <c r="H6" s="51"/>
    </row>
    <row r="7" spans="1:9" s="45" customFormat="1" ht="15.75">
      <c r="A7" s="24" t="str">
        <f>'RECAP #9333.03'!B6</f>
        <v>Project Manager - Jeff S.</v>
      </c>
      <c r="B7" s="57"/>
      <c r="C7" s="57"/>
      <c r="D7" s="83"/>
      <c r="E7" s="84"/>
      <c r="F7" s="85"/>
      <c r="G7" s="55"/>
      <c r="H7" s="51"/>
      <c r="I7" s="45" t="s">
        <v>7</v>
      </c>
    </row>
    <row r="8" spans="1:9" s="45" customFormat="1" ht="32.25" thickBot="1">
      <c r="A8" s="86" t="s">
        <v>2</v>
      </c>
      <c r="B8" s="87" t="s">
        <v>3</v>
      </c>
      <c r="C8" s="88" t="s">
        <v>10</v>
      </c>
      <c r="D8" s="89" t="s">
        <v>11</v>
      </c>
      <c r="E8" s="89" t="s">
        <v>12</v>
      </c>
      <c r="F8" s="89" t="s">
        <v>5</v>
      </c>
      <c r="G8" s="89" t="s">
        <v>6</v>
      </c>
      <c r="H8" s="89" t="s">
        <v>13</v>
      </c>
      <c r="I8" s="45" t="s">
        <v>7</v>
      </c>
    </row>
    <row r="9" spans="1:8" ht="12.75">
      <c r="A9" s="59"/>
      <c r="B9" s="60"/>
      <c r="C9" s="61" t="s">
        <v>28</v>
      </c>
      <c r="D9" s="179"/>
      <c r="E9" s="62">
        <f>D9</f>
        <v>0</v>
      </c>
      <c r="F9" s="63"/>
      <c r="G9" s="63"/>
      <c r="H9" s="63">
        <f>E9</f>
        <v>0</v>
      </c>
    </row>
    <row r="10" spans="1:8" ht="12.75">
      <c r="A10" s="11"/>
      <c r="B10" s="4"/>
      <c r="C10" s="61"/>
      <c r="D10" s="62"/>
      <c r="E10" s="62">
        <f aca="true" t="shared" si="0" ref="E10:E21">E9+D10</f>
        <v>0</v>
      </c>
      <c r="F10" s="66"/>
      <c r="G10" s="63">
        <f aca="true" t="shared" si="1" ref="G10:G21">G9+F10</f>
        <v>0</v>
      </c>
      <c r="H10" s="63">
        <f aca="true" t="shared" si="2" ref="H10:H21">H9-F10+D10</f>
        <v>0</v>
      </c>
    </row>
    <row r="11" spans="1:8" ht="12.75">
      <c r="A11" s="65"/>
      <c r="B11" s="60"/>
      <c r="C11" s="61"/>
      <c r="D11" s="62"/>
      <c r="E11" s="62">
        <f t="shared" si="0"/>
        <v>0</v>
      </c>
      <c r="F11" s="66"/>
      <c r="G11" s="63">
        <f t="shared" si="1"/>
        <v>0</v>
      </c>
      <c r="H11" s="63">
        <f t="shared" si="2"/>
        <v>0</v>
      </c>
    </row>
    <row r="12" spans="1:8" ht="12.75">
      <c r="A12" s="65"/>
      <c r="B12" s="60"/>
      <c r="C12" s="61"/>
      <c r="D12" s="62"/>
      <c r="E12" s="62">
        <f t="shared" si="0"/>
        <v>0</v>
      </c>
      <c r="F12" s="66"/>
      <c r="G12" s="63">
        <f t="shared" si="1"/>
        <v>0</v>
      </c>
      <c r="H12" s="63">
        <f t="shared" si="2"/>
        <v>0</v>
      </c>
    </row>
    <row r="13" spans="1:8" ht="12.75">
      <c r="A13" s="65"/>
      <c r="B13" s="60"/>
      <c r="C13" s="61"/>
      <c r="D13" s="62"/>
      <c r="E13" s="62">
        <f t="shared" si="0"/>
        <v>0</v>
      </c>
      <c r="F13" s="66"/>
      <c r="G13" s="63">
        <f t="shared" si="1"/>
        <v>0</v>
      </c>
      <c r="H13" s="63">
        <f t="shared" si="2"/>
        <v>0</v>
      </c>
    </row>
    <row r="14" spans="1:8" ht="12.75">
      <c r="A14" s="65"/>
      <c r="B14" s="60"/>
      <c r="C14" s="61"/>
      <c r="D14" s="62"/>
      <c r="E14" s="62">
        <f t="shared" si="0"/>
        <v>0</v>
      </c>
      <c r="F14" s="63"/>
      <c r="G14" s="63">
        <f t="shared" si="1"/>
        <v>0</v>
      </c>
      <c r="H14" s="63">
        <f t="shared" si="2"/>
        <v>0</v>
      </c>
    </row>
    <row r="15" spans="1:8" ht="12.75">
      <c r="A15" s="65"/>
      <c r="B15" s="60"/>
      <c r="C15" s="61"/>
      <c r="D15" s="62"/>
      <c r="E15" s="62">
        <f t="shared" si="0"/>
        <v>0</v>
      </c>
      <c r="F15" s="66"/>
      <c r="G15" s="63">
        <f t="shared" si="1"/>
        <v>0</v>
      </c>
      <c r="H15" s="63">
        <f t="shared" si="2"/>
        <v>0</v>
      </c>
    </row>
    <row r="16" spans="1:8" ht="12.75">
      <c r="A16" s="65"/>
      <c r="B16" s="60"/>
      <c r="C16" s="61"/>
      <c r="D16" s="62"/>
      <c r="E16" s="62">
        <f t="shared" si="0"/>
        <v>0</v>
      </c>
      <c r="F16" s="66"/>
      <c r="G16" s="63">
        <f t="shared" si="1"/>
        <v>0</v>
      </c>
      <c r="H16" s="63">
        <f t="shared" si="2"/>
        <v>0</v>
      </c>
    </row>
    <row r="17" spans="1:8" ht="12.75">
      <c r="A17" s="65"/>
      <c r="B17" s="60"/>
      <c r="C17" s="61"/>
      <c r="D17" s="62"/>
      <c r="E17" s="62">
        <f t="shared" si="0"/>
        <v>0</v>
      </c>
      <c r="F17" s="66"/>
      <c r="G17" s="63">
        <f t="shared" si="1"/>
        <v>0</v>
      </c>
      <c r="H17" s="63">
        <f t="shared" si="2"/>
        <v>0</v>
      </c>
    </row>
    <row r="18" spans="1:8" ht="12.75">
      <c r="A18" s="65"/>
      <c r="B18" s="60"/>
      <c r="C18" s="61"/>
      <c r="D18" s="62"/>
      <c r="E18" s="62">
        <f t="shared" si="0"/>
        <v>0</v>
      </c>
      <c r="F18" s="66"/>
      <c r="G18" s="63">
        <f t="shared" si="1"/>
        <v>0</v>
      </c>
      <c r="H18" s="63">
        <f t="shared" si="2"/>
        <v>0</v>
      </c>
    </row>
    <row r="19" spans="1:8" ht="12.75">
      <c r="A19" s="59"/>
      <c r="B19" s="60"/>
      <c r="C19" s="61"/>
      <c r="D19" s="62"/>
      <c r="E19" s="62">
        <f t="shared" si="0"/>
        <v>0</v>
      </c>
      <c r="F19" s="63"/>
      <c r="G19" s="63">
        <f t="shared" si="1"/>
        <v>0</v>
      </c>
      <c r="H19" s="63">
        <f t="shared" si="2"/>
        <v>0</v>
      </c>
    </row>
    <row r="20" spans="1:8" ht="12.75">
      <c r="A20" s="59"/>
      <c r="B20" s="60"/>
      <c r="C20" s="61"/>
      <c r="D20" s="62"/>
      <c r="E20" s="62">
        <f t="shared" si="0"/>
        <v>0</v>
      </c>
      <c r="F20" s="63"/>
      <c r="G20" s="63">
        <f t="shared" si="1"/>
        <v>0</v>
      </c>
      <c r="H20" s="63">
        <f t="shared" si="2"/>
        <v>0</v>
      </c>
    </row>
    <row r="21" spans="1:8" ht="12.75">
      <c r="A21" s="59"/>
      <c r="B21" s="60"/>
      <c r="C21" s="162"/>
      <c r="D21" s="62"/>
      <c r="E21" s="62">
        <f t="shared" si="0"/>
        <v>0</v>
      </c>
      <c r="F21" s="63"/>
      <c r="G21" s="63">
        <f t="shared" si="1"/>
        <v>0</v>
      </c>
      <c r="H21" s="63">
        <f t="shared" si="2"/>
        <v>0</v>
      </c>
    </row>
    <row r="22" spans="1:8" ht="12.75">
      <c r="A22" s="68"/>
      <c r="B22" s="69"/>
      <c r="C22" s="70"/>
      <c r="D22" s="63"/>
      <c r="E22" s="63"/>
      <c r="F22" s="63"/>
      <c r="G22" s="63"/>
      <c r="H22" s="63"/>
    </row>
    <row r="23" spans="1:8" ht="13.5" thickBot="1">
      <c r="A23" s="68"/>
      <c r="B23" s="71"/>
      <c r="C23" s="72" t="s">
        <v>25</v>
      </c>
      <c r="D23" s="73">
        <f>SUM(D9:D22)</f>
        <v>0</v>
      </c>
      <c r="E23" s="73"/>
      <c r="F23" s="73">
        <f>SUM(F9:F22)</f>
        <v>0</v>
      </c>
      <c r="G23" s="73"/>
      <c r="H23" s="73">
        <f>D23-F23</f>
        <v>0</v>
      </c>
    </row>
    <row r="24" spans="1:8" ht="13.5" thickTop="1">
      <c r="A24" s="68"/>
      <c r="B24" s="69"/>
      <c r="C24" s="70"/>
      <c r="D24" s="63"/>
      <c r="E24" s="63"/>
      <c r="F24" s="63"/>
      <c r="G24" s="63"/>
      <c r="H24" s="63"/>
    </row>
    <row r="25" spans="1:8" ht="12.75">
      <c r="A25" s="68"/>
      <c r="B25" s="69"/>
      <c r="C25" s="70"/>
      <c r="D25" s="63"/>
      <c r="E25" s="63"/>
      <c r="F25" s="63"/>
      <c r="G25" s="63"/>
      <c r="H25" s="63"/>
    </row>
    <row r="26" spans="1:8" ht="12.75">
      <c r="A26" s="68"/>
      <c r="B26" s="69"/>
      <c r="C26" s="70"/>
      <c r="D26" s="63"/>
      <c r="E26" s="63"/>
      <c r="F26" s="63"/>
      <c r="G26" s="63"/>
      <c r="H26" s="63"/>
    </row>
    <row r="27" spans="1:8" ht="12.75">
      <c r="A27" s="68"/>
      <c r="B27" s="69"/>
      <c r="C27" s="70"/>
      <c r="D27" s="63"/>
      <c r="E27" s="63"/>
      <c r="F27" s="63"/>
      <c r="G27" s="63"/>
      <c r="H27" s="63"/>
    </row>
    <row r="28" spans="1:8" ht="12.75">
      <c r="A28" s="68"/>
      <c r="B28" s="69"/>
      <c r="C28" s="70"/>
      <c r="D28" s="63"/>
      <c r="E28" s="63"/>
      <c r="F28" s="63"/>
      <c r="G28" s="63"/>
      <c r="H28" s="63"/>
    </row>
    <row r="29" spans="1:8" ht="12.75">
      <c r="A29" s="68"/>
      <c r="B29" s="69"/>
      <c r="C29" s="70"/>
      <c r="D29" s="63"/>
      <c r="E29" s="63"/>
      <c r="F29" s="63"/>
      <c r="G29" s="63"/>
      <c r="H29" s="63"/>
    </row>
    <row r="30" spans="1:8" ht="12.75">
      <c r="A30" s="68"/>
      <c r="B30" s="69"/>
      <c r="C30" s="70"/>
      <c r="D30" s="63"/>
      <c r="E30" s="63"/>
      <c r="F30" s="63"/>
      <c r="G30" s="63"/>
      <c r="H30" s="63"/>
    </row>
    <row r="31" spans="1:8" ht="12.75">
      <c r="A31" s="68"/>
      <c r="B31" s="69"/>
      <c r="C31" s="70"/>
      <c r="D31" s="63"/>
      <c r="E31" s="63"/>
      <c r="F31" s="63"/>
      <c r="G31" s="63"/>
      <c r="H31" s="63"/>
    </row>
    <row r="32" spans="1:8" ht="12.75">
      <c r="A32" s="68"/>
      <c r="B32" s="69"/>
      <c r="C32" s="70"/>
      <c r="D32" s="53"/>
      <c r="E32" s="74"/>
      <c r="F32" s="37"/>
      <c r="G32" s="37"/>
      <c r="H32" s="53"/>
    </row>
    <row r="33" spans="1:8" ht="12.75">
      <c r="A33" s="68"/>
      <c r="B33" s="69"/>
      <c r="C33" s="70"/>
      <c r="D33" s="53"/>
      <c r="E33" s="74"/>
      <c r="F33" s="37"/>
      <c r="G33" s="37"/>
      <c r="H33" s="53"/>
    </row>
    <row r="34" spans="1:8" ht="12.75">
      <c r="A34" s="68"/>
      <c r="B34" s="69"/>
      <c r="C34" s="70"/>
      <c r="D34" s="53"/>
      <c r="E34" s="74"/>
      <c r="F34" s="37"/>
      <c r="G34" s="37"/>
      <c r="H34" s="53"/>
    </row>
    <row r="35" spans="1:8" ht="12.75">
      <c r="A35" s="68"/>
      <c r="B35" s="69"/>
      <c r="C35" s="70"/>
      <c r="D35" s="53"/>
      <c r="E35" s="74"/>
      <c r="F35" s="37"/>
      <c r="G35" s="37"/>
      <c r="H35" s="53"/>
    </row>
    <row r="36" spans="1:8" ht="12.75">
      <c r="A36" s="68"/>
      <c r="B36" s="69"/>
      <c r="C36" s="70"/>
      <c r="D36" s="53"/>
      <c r="E36" s="74"/>
      <c r="F36" s="37"/>
      <c r="G36" s="37"/>
      <c r="H36" s="53"/>
    </row>
    <row r="37" spans="1:8" ht="12.75">
      <c r="A37" s="68"/>
      <c r="B37" s="69"/>
      <c r="C37" s="70"/>
      <c r="D37" s="53"/>
      <c r="E37" s="74"/>
      <c r="F37" s="37"/>
      <c r="G37" s="37"/>
      <c r="H37" s="53"/>
    </row>
    <row r="38" spans="1:8" ht="12.75">
      <c r="A38" s="68"/>
      <c r="B38" s="69"/>
      <c r="C38" s="70"/>
      <c r="D38" s="53"/>
      <c r="E38" s="74"/>
      <c r="F38" s="37"/>
      <c r="G38" s="37"/>
      <c r="H38" s="53"/>
    </row>
    <row r="39" spans="1:8" ht="12.75">
      <c r="A39" s="68"/>
      <c r="B39" s="69"/>
      <c r="C39" s="70"/>
      <c r="D39" s="53"/>
      <c r="E39" s="74"/>
      <c r="F39" s="37"/>
      <c r="G39" s="37"/>
      <c r="H39" s="53"/>
    </row>
    <row r="40" spans="1:8" ht="12.75">
      <c r="A40" s="68"/>
      <c r="B40" s="69"/>
      <c r="C40" s="70"/>
      <c r="D40" s="53"/>
      <c r="E40" s="74"/>
      <c r="F40" s="37"/>
      <c r="G40" s="37"/>
      <c r="H40" s="53"/>
    </row>
    <row r="41" spans="1:8" ht="12.75">
      <c r="A41" s="68"/>
      <c r="B41" s="69"/>
      <c r="C41" s="70"/>
      <c r="D41" s="53"/>
      <c r="E41" s="74"/>
      <c r="F41" s="37"/>
      <c r="G41" s="37"/>
      <c r="H41" s="53"/>
    </row>
    <row r="42" ht="12.75">
      <c r="E42" s="78"/>
    </row>
    <row r="43" ht="12.75">
      <c r="E43" s="78"/>
    </row>
    <row r="44" ht="12.75">
      <c r="E44" s="78"/>
    </row>
    <row r="45" ht="12.75">
      <c r="E45" s="78"/>
    </row>
    <row r="46" ht="12.75">
      <c r="E46" s="78"/>
    </row>
    <row r="47" ht="12.75">
      <c r="E47" s="78"/>
    </row>
    <row r="48" ht="12.75">
      <c r="E48" s="78"/>
    </row>
    <row r="49" ht="12.75">
      <c r="E49" s="78"/>
    </row>
    <row r="50" ht="12.75">
      <c r="E50" s="78"/>
    </row>
    <row r="51" ht="12.75">
      <c r="E51" s="78"/>
    </row>
    <row r="52" ht="12.75">
      <c r="E52" s="78"/>
    </row>
    <row r="53" ht="12.75">
      <c r="E53" s="78"/>
    </row>
    <row r="54" ht="12.75">
      <c r="E54" s="78"/>
    </row>
    <row r="55" ht="12.75">
      <c r="E55" s="78"/>
    </row>
    <row r="56" ht="12.75">
      <c r="E56" s="78"/>
    </row>
    <row r="57" ht="12.75">
      <c r="E57" s="78"/>
    </row>
    <row r="58" ht="12.75">
      <c r="E58" s="78"/>
    </row>
    <row r="59" ht="12.75">
      <c r="E59" s="78"/>
    </row>
    <row r="60" ht="12.75">
      <c r="E60" s="78"/>
    </row>
    <row r="61" ht="12.75">
      <c r="E61" s="78"/>
    </row>
    <row r="62" ht="12.75">
      <c r="E62" s="78"/>
    </row>
    <row r="63" ht="12.75">
      <c r="E63" s="78"/>
    </row>
    <row r="64" ht="12.75">
      <c r="E64" s="78"/>
    </row>
    <row r="65" ht="12.75">
      <c r="E65" s="78"/>
    </row>
    <row r="66" ht="12.75">
      <c r="E66" s="78"/>
    </row>
    <row r="67" ht="12.75">
      <c r="E67" s="78"/>
    </row>
    <row r="68" ht="12.75">
      <c r="E68" s="78"/>
    </row>
    <row r="69" ht="12.75">
      <c r="E69" s="78"/>
    </row>
    <row r="70" ht="12.75">
      <c r="E70" s="78"/>
    </row>
    <row r="71" ht="12.75">
      <c r="E71" s="78"/>
    </row>
    <row r="72" ht="12.75">
      <c r="E72" s="78"/>
    </row>
    <row r="73" ht="12.75">
      <c r="E73" s="78"/>
    </row>
    <row r="74" ht="12.75">
      <c r="E74" s="78"/>
    </row>
    <row r="75" ht="12.75">
      <c r="E75" s="78"/>
    </row>
    <row r="76" ht="12.75">
      <c r="E76" s="78"/>
    </row>
    <row r="77" ht="12.75">
      <c r="E77" s="78"/>
    </row>
    <row r="78" ht="12.75">
      <c r="E78" s="78"/>
    </row>
    <row r="79" ht="12.75">
      <c r="E79" s="78"/>
    </row>
    <row r="80" ht="12.75">
      <c r="E80" s="78"/>
    </row>
    <row r="81" ht="12.75">
      <c r="E81" s="78"/>
    </row>
    <row r="82" ht="12.75">
      <c r="E82" s="78"/>
    </row>
    <row r="83" ht="12.75">
      <c r="E83" s="78"/>
    </row>
    <row r="84" ht="12.75">
      <c r="E84" s="78"/>
    </row>
    <row r="85" ht="12.75">
      <c r="E85" s="78"/>
    </row>
    <row r="86" ht="12.75">
      <c r="E86" s="78"/>
    </row>
    <row r="87" ht="12.75">
      <c r="E87" s="78"/>
    </row>
    <row r="88" ht="12.75">
      <c r="E88" s="78"/>
    </row>
    <row r="89" ht="12.75">
      <c r="E89" s="78"/>
    </row>
    <row r="90" ht="12.75">
      <c r="E90" s="78"/>
    </row>
    <row r="91" ht="12.75">
      <c r="E91" s="78"/>
    </row>
    <row r="92" ht="12.75">
      <c r="E92" s="78"/>
    </row>
    <row r="93" ht="12.75">
      <c r="E93" s="78"/>
    </row>
    <row r="94" ht="12.75">
      <c r="E94" s="78"/>
    </row>
    <row r="95" ht="12.75">
      <c r="E95" s="78"/>
    </row>
    <row r="96" ht="12.75">
      <c r="E96" s="78"/>
    </row>
    <row r="97" ht="12.75">
      <c r="E97" s="78"/>
    </row>
    <row r="98" ht="12.75">
      <c r="E98" s="78"/>
    </row>
    <row r="99" ht="12.75">
      <c r="E99" s="78"/>
    </row>
    <row r="100" ht="12.75">
      <c r="E100" s="78"/>
    </row>
    <row r="101" ht="12.75">
      <c r="E101" s="78"/>
    </row>
    <row r="102" ht="12.75">
      <c r="E102" s="78"/>
    </row>
    <row r="103" ht="12.75">
      <c r="E103" s="78"/>
    </row>
    <row r="104" ht="12.75">
      <c r="E104" s="78"/>
    </row>
    <row r="105" ht="12.75">
      <c r="E105" s="78"/>
    </row>
    <row r="106" ht="12.75">
      <c r="E106" s="78"/>
    </row>
    <row r="107" ht="12.75">
      <c r="E107" s="78"/>
    </row>
    <row r="108" ht="12.75">
      <c r="E108" s="78"/>
    </row>
    <row r="109" ht="12.75">
      <c r="E109" s="78"/>
    </row>
    <row r="110" ht="12.75">
      <c r="E110" s="78"/>
    </row>
    <row r="111" ht="12.75">
      <c r="E111" s="78"/>
    </row>
    <row r="112" ht="12.75">
      <c r="E112" s="78"/>
    </row>
    <row r="113" ht="12.75">
      <c r="E113" s="78"/>
    </row>
    <row r="114" ht="12.75">
      <c r="E114" s="78"/>
    </row>
    <row r="115" ht="12.75">
      <c r="E115" s="78"/>
    </row>
    <row r="116" ht="12.75">
      <c r="E116" s="78"/>
    </row>
    <row r="117" ht="12.75">
      <c r="E117" s="78"/>
    </row>
    <row r="118" ht="12.75">
      <c r="E118" s="78"/>
    </row>
    <row r="119" ht="12.75">
      <c r="E119" s="78"/>
    </row>
    <row r="120" ht="12.75">
      <c r="E120" s="78"/>
    </row>
    <row r="121" ht="12.75">
      <c r="E121" s="78"/>
    </row>
    <row r="122" ht="12.75">
      <c r="E122" s="78"/>
    </row>
    <row r="123" ht="12.75">
      <c r="E123" s="78"/>
    </row>
    <row r="124" ht="12.75">
      <c r="E124" s="78"/>
    </row>
    <row r="125" ht="12.75">
      <c r="E125" s="78"/>
    </row>
    <row r="126" ht="12.75">
      <c r="E126" s="78"/>
    </row>
    <row r="127" ht="12.75">
      <c r="E127" s="78"/>
    </row>
    <row r="128" ht="12.75">
      <c r="E128" s="78"/>
    </row>
    <row r="129" ht="12.75">
      <c r="E129" s="78"/>
    </row>
    <row r="130" ht="12.75">
      <c r="E130" s="78"/>
    </row>
    <row r="131" ht="12.75">
      <c r="E131" s="78"/>
    </row>
    <row r="132" ht="12.75">
      <c r="E132" s="78"/>
    </row>
    <row r="133" ht="12.75">
      <c r="E133" s="78"/>
    </row>
    <row r="134" ht="12.75">
      <c r="E134" s="78"/>
    </row>
    <row r="135" ht="12.75">
      <c r="E135" s="78"/>
    </row>
    <row r="136" ht="12.75">
      <c r="E136" s="78"/>
    </row>
    <row r="137" ht="12.75">
      <c r="E137" s="78"/>
    </row>
    <row r="138" ht="12.75">
      <c r="E138" s="78"/>
    </row>
    <row r="139" ht="12.75">
      <c r="E139" s="78"/>
    </row>
    <row r="140" ht="12.75">
      <c r="E140" s="78"/>
    </row>
    <row r="141" ht="12.75">
      <c r="E141" s="78"/>
    </row>
    <row r="142" ht="12.75">
      <c r="E142" s="78"/>
    </row>
    <row r="143" ht="12.75">
      <c r="E143" s="78"/>
    </row>
    <row r="144" ht="12.75">
      <c r="E144" s="78"/>
    </row>
    <row r="145" ht="12.75">
      <c r="E145" s="78"/>
    </row>
    <row r="146" ht="12.75">
      <c r="E146" s="78"/>
    </row>
    <row r="147" ht="12.75">
      <c r="E147" s="78"/>
    </row>
    <row r="148" ht="12.75">
      <c r="E148" s="78"/>
    </row>
    <row r="149" ht="12.75">
      <c r="E149" s="78"/>
    </row>
    <row r="150" ht="12.75">
      <c r="E150" s="78"/>
    </row>
    <row r="151" ht="12.75">
      <c r="E151" s="78"/>
    </row>
    <row r="152" ht="12.75">
      <c r="E152" s="78"/>
    </row>
    <row r="153" ht="12.75">
      <c r="E153" s="78"/>
    </row>
    <row r="154" ht="12.75">
      <c r="E154" s="78"/>
    </row>
    <row r="155" ht="12.75">
      <c r="E155" s="78"/>
    </row>
    <row r="156" ht="12.75">
      <c r="E156" s="78"/>
    </row>
    <row r="157" ht="12.75">
      <c r="E157" s="78"/>
    </row>
    <row r="158" ht="12.75">
      <c r="E158" s="78"/>
    </row>
    <row r="159" ht="12.75">
      <c r="E159" s="78"/>
    </row>
    <row r="160" ht="12.75">
      <c r="E160" s="78"/>
    </row>
    <row r="161" ht="12.75">
      <c r="E161" s="78"/>
    </row>
    <row r="162" ht="12.75">
      <c r="E162" s="78"/>
    </row>
    <row r="163" ht="12.75">
      <c r="E163" s="78"/>
    </row>
    <row r="164" ht="12.75">
      <c r="E164" s="78"/>
    </row>
    <row r="165" ht="12.75">
      <c r="E165" s="78"/>
    </row>
    <row r="166" ht="12.75">
      <c r="E166" s="78"/>
    </row>
    <row r="167" ht="12.75">
      <c r="E167" s="78"/>
    </row>
    <row r="168" ht="12.75">
      <c r="E168" s="78"/>
    </row>
    <row r="169" ht="12.75">
      <c r="E169" s="78"/>
    </row>
    <row r="170" ht="12.75">
      <c r="E170" s="78"/>
    </row>
    <row r="171" ht="12.75">
      <c r="E171" s="78"/>
    </row>
    <row r="172" ht="12.75">
      <c r="E172" s="78"/>
    </row>
    <row r="173" ht="12.75">
      <c r="E173" s="78"/>
    </row>
    <row r="174" ht="12.75">
      <c r="E174" s="78"/>
    </row>
    <row r="175" ht="12.75">
      <c r="E175" s="78"/>
    </row>
    <row r="176" ht="12.75">
      <c r="E176" s="78"/>
    </row>
    <row r="177" ht="12.75">
      <c r="E177" s="78"/>
    </row>
    <row r="178" ht="12.75">
      <c r="E178" s="78"/>
    </row>
    <row r="179" ht="12.75">
      <c r="E179" s="78"/>
    </row>
    <row r="180" ht="12.75">
      <c r="E180" s="78"/>
    </row>
    <row r="181" ht="12.75">
      <c r="E181" s="78"/>
    </row>
    <row r="182" ht="12.75">
      <c r="E182" s="78"/>
    </row>
    <row r="183" ht="12.75">
      <c r="E183" s="78"/>
    </row>
    <row r="184" ht="12.75">
      <c r="E184" s="78"/>
    </row>
    <row r="185" ht="12.75">
      <c r="E185" s="78"/>
    </row>
    <row r="186" ht="12.75">
      <c r="E186" s="78"/>
    </row>
    <row r="187" ht="12.75">
      <c r="E187" s="78"/>
    </row>
    <row r="188" ht="12.75">
      <c r="E188" s="78"/>
    </row>
    <row r="189" ht="12.75">
      <c r="E189" s="78"/>
    </row>
    <row r="190" ht="12.75">
      <c r="E190" s="78"/>
    </row>
    <row r="191" ht="12.75">
      <c r="E191" s="78"/>
    </row>
    <row r="192" ht="12.75">
      <c r="E192" s="78"/>
    </row>
    <row r="193" ht="12.75">
      <c r="E193" s="78"/>
    </row>
    <row r="194" ht="12.75">
      <c r="E194" s="78"/>
    </row>
    <row r="195" ht="12.75">
      <c r="E195" s="78"/>
    </row>
    <row r="196" ht="12.75">
      <c r="E196" s="78"/>
    </row>
    <row r="197" ht="12.75">
      <c r="E197" s="78"/>
    </row>
    <row r="198" ht="12.75">
      <c r="E198" s="78"/>
    </row>
    <row r="199" ht="12.75">
      <c r="E199" s="78"/>
    </row>
    <row r="200" ht="12.75">
      <c r="E200" s="78"/>
    </row>
    <row r="201" ht="12.75">
      <c r="E201" s="78"/>
    </row>
    <row r="202" ht="12.75">
      <c r="E202" s="78"/>
    </row>
    <row r="203" ht="12.75">
      <c r="E203" s="78"/>
    </row>
    <row r="204" ht="12.75">
      <c r="E204" s="78"/>
    </row>
    <row r="205" ht="12.75">
      <c r="E205" s="78"/>
    </row>
    <row r="206" ht="12.75">
      <c r="E206" s="78"/>
    </row>
    <row r="207" ht="12.75">
      <c r="E207" s="78"/>
    </row>
    <row r="208" ht="12.75">
      <c r="E208" s="78"/>
    </row>
    <row r="209" ht="12.75">
      <c r="E209" s="78"/>
    </row>
    <row r="210" ht="12.75">
      <c r="E210" s="78"/>
    </row>
    <row r="211" ht="12.75">
      <c r="E211" s="78"/>
    </row>
    <row r="212" ht="12.75">
      <c r="E212" s="78"/>
    </row>
    <row r="213" ht="12.75">
      <c r="E213" s="78"/>
    </row>
    <row r="214" ht="12.75">
      <c r="E214" s="78"/>
    </row>
    <row r="215" ht="12.75">
      <c r="E215" s="78"/>
    </row>
    <row r="216" ht="12.75">
      <c r="E216" s="78"/>
    </row>
    <row r="217" ht="12.75">
      <c r="E217" s="78"/>
    </row>
    <row r="218" ht="12.75">
      <c r="E218" s="78"/>
    </row>
    <row r="219" ht="12.75">
      <c r="E219" s="78"/>
    </row>
    <row r="220" ht="12.75">
      <c r="E220" s="78"/>
    </row>
    <row r="221" ht="12.75">
      <c r="E221" s="78"/>
    </row>
    <row r="222" ht="12.75">
      <c r="E222" s="78"/>
    </row>
    <row r="223" ht="12.75">
      <c r="E223" s="78"/>
    </row>
    <row r="224" ht="12.75">
      <c r="E224" s="78"/>
    </row>
    <row r="225" ht="12.75">
      <c r="E225" s="78"/>
    </row>
    <row r="226" ht="12.75">
      <c r="E226" s="78"/>
    </row>
    <row r="227" ht="12.75">
      <c r="E227" s="78"/>
    </row>
    <row r="228" ht="12.75">
      <c r="E228" s="78"/>
    </row>
    <row r="229" ht="12.75">
      <c r="E229" s="78"/>
    </row>
    <row r="230" ht="12.75">
      <c r="E230" s="78"/>
    </row>
    <row r="231" ht="12.75">
      <c r="E231" s="78"/>
    </row>
    <row r="232" ht="12.75">
      <c r="E232" s="78"/>
    </row>
    <row r="233" ht="12.75">
      <c r="E233" s="78"/>
    </row>
    <row r="234" ht="12.75">
      <c r="E234" s="78"/>
    </row>
    <row r="235" ht="12.75">
      <c r="E235" s="78"/>
    </row>
    <row r="236" ht="12.75">
      <c r="E236" s="78"/>
    </row>
    <row r="237" ht="12.75">
      <c r="E237" s="78"/>
    </row>
    <row r="238" ht="12.75">
      <c r="E238" s="78"/>
    </row>
    <row r="239" ht="12.75">
      <c r="E239" s="78"/>
    </row>
    <row r="240" ht="12.75">
      <c r="E240" s="78"/>
    </row>
    <row r="241" ht="12.75">
      <c r="E241" s="78"/>
    </row>
    <row r="242" ht="12.75">
      <c r="E242" s="78"/>
    </row>
    <row r="243" ht="12.75">
      <c r="E243" s="78"/>
    </row>
    <row r="244" ht="12.75">
      <c r="E244" s="78"/>
    </row>
    <row r="245" ht="12.75">
      <c r="E245" s="78"/>
    </row>
    <row r="246" ht="12.75">
      <c r="E246" s="78"/>
    </row>
    <row r="247" ht="12.75">
      <c r="E247" s="78"/>
    </row>
    <row r="248" ht="12.75">
      <c r="E248" s="78"/>
    </row>
    <row r="249" ht="12.75">
      <c r="E249" s="78"/>
    </row>
    <row r="250" ht="12.75">
      <c r="E250" s="78"/>
    </row>
    <row r="251" ht="12.75">
      <c r="E251" s="78"/>
    </row>
    <row r="252" ht="12.75">
      <c r="E252" s="78"/>
    </row>
    <row r="253" ht="12.75">
      <c r="E253" s="78"/>
    </row>
    <row r="254" ht="12.75">
      <c r="E254" s="78"/>
    </row>
    <row r="255" ht="12.75">
      <c r="E255" s="78"/>
    </row>
    <row r="256" ht="12.75">
      <c r="E256" s="78"/>
    </row>
    <row r="257" ht="12.75">
      <c r="E257" s="78"/>
    </row>
    <row r="258" ht="12.75">
      <c r="E258" s="78"/>
    </row>
    <row r="259" ht="12.75">
      <c r="E259" s="78"/>
    </row>
    <row r="260" ht="12.75">
      <c r="E260" s="78"/>
    </row>
    <row r="261" ht="12.75">
      <c r="E261" s="78"/>
    </row>
    <row r="262" ht="12.75">
      <c r="E262" s="78"/>
    </row>
    <row r="263" ht="12.75">
      <c r="E263" s="78"/>
    </row>
    <row r="264" ht="12.75">
      <c r="E264" s="78"/>
    </row>
    <row r="265" ht="12.75">
      <c r="E265" s="78"/>
    </row>
    <row r="266" ht="12.75">
      <c r="E266" s="78"/>
    </row>
    <row r="267" ht="12.75">
      <c r="E267" s="78"/>
    </row>
    <row r="268" ht="12.75">
      <c r="E268" s="78"/>
    </row>
    <row r="269" ht="12.75">
      <c r="E269" s="78"/>
    </row>
    <row r="270" ht="12.75">
      <c r="E270" s="78"/>
    </row>
    <row r="271" ht="12.75">
      <c r="E271" s="78"/>
    </row>
    <row r="272" ht="12.75">
      <c r="E272" s="78"/>
    </row>
    <row r="273" ht="12.75">
      <c r="E273" s="78"/>
    </row>
    <row r="274" ht="12.75">
      <c r="E274" s="78"/>
    </row>
    <row r="275" ht="12.75">
      <c r="E275" s="78"/>
    </row>
    <row r="276" ht="12.75">
      <c r="E276" s="78"/>
    </row>
    <row r="277" ht="12.75">
      <c r="E277" s="78"/>
    </row>
    <row r="278" ht="12.75">
      <c r="E278" s="78"/>
    </row>
    <row r="279" ht="12.75">
      <c r="E279" s="78"/>
    </row>
    <row r="280" ht="12.75">
      <c r="E280" s="78"/>
    </row>
    <row r="281" ht="12.75">
      <c r="E281" s="78"/>
    </row>
    <row r="282" ht="12.75">
      <c r="E282" s="78"/>
    </row>
    <row r="283" ht="12.75">
      <c r="E283" s="78"/>
    </row>
    <row r="284" ht="12.75">
      <c r="E284" s="78"/>
    </row>
    <row r="285" ht="12.75">
      <c r="E285" s="78"/>
    </row>
    <row r="286" ht="12.75">
      <c r="E286" s="78"/>
    </row>
    <row r="287" ht="12.75">
      <c r="E287" s="78"/>
    </row>
    <row r="288" ht="12.75">
      <c r="E288" s="78"/>
    </row>
    <row r="289" ht="12.75">
      <c r="E289" s="78"/>
    </row>
    <row r="290" ht="12.75">
      <c r="E290" s="78"/>
    </row>
    <row r="291" ht="12.75">
      <c r="E291" s="78"/>
    </row>
    <row r="292" ht="12.75">
      <c r="E292" s="78"/>
    </row>
    <row r="293" ht="12.75">
      <c r="E293" s="78"/>
    </row>
    <row r="294" ht="12.75">
      <c r="E294" s="78"/>
    </row>
    <row r="295" ht="12.75">
      <c r="E295" s="78"/>
    </row>
    <row r="296" ht="12.75">
      <c r="E296" s="78"/>
    </row>
    <row r="297" ht="12.75">
      <c r="E297" s="78"/>
    </row>
    <row r="298" ht="12.75">
      <c r="E298" s="78"/>
    </row>
    <row r="299" ht="12.75">
      <c r="E299" s="78"/>
    </row>
    <row r="300" ht="12.75">
      <c r="E300" s="78"/>
    </row>
    <row r="301" ht="12.75">
      <c r="E301" s="78"/>
    </row>
    <row r="302" ht="12.75">
      <c r="E302" s="78"/>
    </row>
    <row r="303" ht="12.75">
      <c r="E303" s="78"/>
    </row>
    <row r="304" ht="12.75">
      <c r="E304" s="78"/>
    </row>
    <row r="305" ht="12.75">
      <c r="E305" s="78"/>
    </row>
    <row r="306" ht="12.75">
      <c r="E306" s="78"/>
    </row>
    <row r="307" ht="12.75">
      <c r="E307" s="78"/>
    </row>
    <row r="308" ht="12.75">
      <c r="E308" s="78"/>
    </row>
    <row r="309" ht="12.75">
      <c r="E309" s="78"/>
    </row>
    <row r="310" ht="12.75">
      <c r="E310" s="78"/>
    </row>
    <row r="311" ht="12.75">
      <c r="E311" s="78"/>
    </row>
    <row r="312" ht="12.75">
      <c r="E312" s="78"/>
    </row>
    <row r="313" ht="12.75">
      <c r="E313" s="78"/>
    </row>
    <row r="314" ht="12.75">
      <c r="E314" s="78"/>
    </row>
    <row r="315" ht="12.75">
      <c r="E315" s="78"/>
    </row>
    <row r="316" ht="12.75">
      <c r="E316" s="78"/>
    </row>
    <row r="317" ht="12.75">
      <c r="E317" s="78"/>
    </row>
    <row r="318" ht="12.75">
      <c r="E318" s="78"/>
    </row>
    <row r="319" ht="12.75">
      <c r="E319" s="78"/>
    </row>
    <row r="320" ht="12.75">
      <c r="E320" s="78"/>
    </row>
    <row r="321" ht="12.75">
      <c r="E321" s="78"/>
    </row>
    <row r="322" ht="12.75">
      <c r="E322" s="78"/>
    </row>
    <row r="323" ht="12.75">
      <c r="E323" s="78"/>
    </row>
    <row r="324" ht="12.75">
      <c r="E324" s="78"/>
    </row>
    <row r="325" ht="12.75">
      <c r="E325" s="78"/>
    </row>
    <row r="326" ht="12.75">
      <c r="E326" s="78"/>
    </row>
    <row r="327" ht="12.75">
      <c r="E327" s="78"/>
    </row>
    <row r="328" ht="12.75">
      <c r="E328" s="78"/>
    </row>
    <row r="329" ht="12.75">
      <c r="E329" s="78"/>
    </row>
    <row r="330" ht="12.75">
      <c r="E330" s="78"/>
    </row>
    <row r="331" ht="12.75">
      <c r="E331" s="78"/>
    </row>
    <row r="332" ht="12.75">
      <c r="E332" s="78"/>
    </row>
    <row r="333" ht="12.75">
      <c r="E333" s="78"/>
    </row>
    <row r="334" ht="12.75">
      <c r="E334" s="78"/>
    </row>
    <row r="335" ht="12.75">
      <c r="E335" s="78"/>
    </row>
    <row r="336" ht="12.75">
      <c r="E336" s="78"/>
    </row>
    <row r="337" ht="12.75">
      <c r="E337" s="78"/>
    </row>
    <row r="338" ht="12.75">
      <c r="E338" s="78"/>
    </row>
    <row r="339" ht="12.75">
      <c r="E339" s="78"/>
    </row>
    <row r="340" ht="12.75">
      <c r="E340" s="78"/>
    </row>
    <row r="341" ht="12.75">
      <c r="E341" s="78"/>
    </row>
    <row r="342" ht="12.75">
      <c r="E342" s="78"/>
    </row>
    <row r="343" ht="12.75">
      <c r="E343" s="78"/>
    </row>
    <row r="344" ht="12.75">
      <c r="E344" s="78"/>
    </row>
    <row r="345" ht="12.75">
      <c r="E345" s="78"/>
    </row>
    <row r="346" ht="12.75">
      <c r="E346" s="78"/>
    </row>
    <row r="347" ht="12.75">
      <c r="E347" s="78"/>
    </row>
    <row r="348" ht="12.75">
      <c r="E348" s="78"/>
    </row>
    <row r="349" ht="12.75">
      <c r="E349" s="78"/>
    </row>
    <row r="350" ht="12.75">
      <c r="E350" s="78"/>
    </row>
    <row r="351" ht="12.75">
      <c r="E351" s="78"/>
    </row>
    <row r="352" ht="12.75">
      <c r="E352" s="78"/>
    </row>
    <row r="353" ht="12.75">
      <c r="E353" s="78"/>
    </row>
    <row r="354" ht="12.75">
      <c r="E354" s="78"/>
    </row>
    <row r="355" ht="12.75">
      <c r="E355" s="78"/>
    </row>
    <row r="356" ht="12.75">
      <c r="E356" s="78"/>
    </row>
    <row r="357" ht="12.75">
      <c r="E357" s="78"/>
    </row>
    <row r="358" ht="12.75">
      <c r="E358" s="78"/>
    </row>
    <row r="359" ht="12.75">
      <c r="E359" s="78"/>
    </row>
    <row r="360" ht="12.75">
      <c r="E360" s="78"/>
    </row>
    <row r="361" ht="12.75">
      <c r="E361" s="78"/>
    </row>
    <row r="362" ht="12.75">
      <c r="E362" s="78"/>
    </row>
    <row r="363" ht="12.75">
      <c r="E363" s="78"/>
    </row>
    <row r="364" ht="12.75">
      <c r="E364" s="78"/>
    </row>
    <row r="365" ht="12.75">
      <c r="E365" s="78"/>
    </row>
    <row r="366" ht="12.75">
      <c r="E366" s="78"/>
    </row>
    <row r="367" ht="12.75">
      <c r="E367" s="78"/>
    </row>
    <row r="368" ht="12.75">
      <c r="E368" s="78"/>
    </row>
    <row r="369" ht="12.75">
      <c r="E369" s="78"/>
    </row>
    <row r="370" ht="12.75">
      <c r="E370" s="78"/>
    </row>
    <row r="371" ht="12.75">
      <c r="E371" s="78"/>
    </row>
    <row r="372" ht="12.75">
      <c r="E372" s="78"/>
    </row>
    <row r="373" ht="12.75">
      <c r="E373" s="78"/>
    </row>
    <row r="374" ht="12.75">
      <c r="E374" s="78"/>
    </row>
    <row r="375" ht="12.75">
      <c r="E375" s="78"/>
    </row>
    <row r="376" ht="12.75">
      <c r="E376" s="78"/>
    </row>
    <row r="377" ht="12.75">
      <c r="E377" s="78"/>
    </row>
    <row r="378" ht="12.75">
      <c r="E378" s="78"/>
    </row>
    <row r="379" ht="12.75">
      <c r="E379" s="78"/>
    </row>
    <row r="380" ht="12.75">
      <c r="E380" s="78"/>
    </row>
    <row r="381" ht="12.75">
      <c r="E381" s="78"/>
    </row>
    <row r="382" ht="12.75">
      <c r="E382" s="78"/>
    </row>
    <row r="383" ht="12.75">
      <c r="E383" s="78"/>
    </row>
    <row r="384" ht="12.75">
      <c r="E384" s="78"/>
    </row>
    <row r="385" ht="12.75">
      <c r="E385" s="78"/>
    </row>
    <row r="386" ht="12.75">
      <c r="E386" s="78"/>
    </row>
    <row r="387" ht="12.75">
      <c r="E387" s="78"/>
    </row>
    <row r="388" ht="12.75">
      <c r="E388" s="78"/>
    </row>
    <row r="389" ht="12.75">
      <c r="E389" s="78"/>
    </row>
    <row r="390" ht="12.75">
      <c r="E390" s="78"/>
    </row>
    <row r="391" ht="12.75">
      <c r="E391" s="78"/>
    </row>
    <row r="392" ht="12.75">
      <c r="E392" s="78"/>
    </row>
    <row r="393" ht="12.75">
      <c r="E393" s="78"/>
    </row>
    <row r="394" ht="12.75">
      <c r="E394" s="78"/>
    </row>
    <row r="395" ht="12.75">
      <c r="E395" s="78"/>
    </row>
    <row r="396" ht="12.75">
      <c r="E396" s="78"/>
    </row>
    <row r="397" ht="12.75">
      <c r="E397" s="78"/>
    </row>
    <row r="398" ht="12.75">
      <c r="E398" s="78"/>
    </row>
    <row r="399" ht="12.75">
      <c r="E399" s="78"/>
    </row>
    <row r="400" ht="12.75">
      <c r="E400" s="78"/>
    </row>
    <row r="401" ht="12.75">
      <c r="E401" s="78"/>
    </row>
    <row r="402" ht="12.75">
      <c r="E402" s="78"/>
    </row>
    <row r="403" ht="12.75">
      <c r="E403" s="78"/>
    </row>
    <row r="404" ht="12.75">
      <c r="E404" s="78"/>
    </row>
    <row r="405" ht="12.75">
      <c r="E405" s="78"/>
    </row>
    <row r="406" ht="12.75">
      <c r="E406" s="78"/>
    </row>
    <row r="407" ht="12.75">
      <c r="E407" s="78"/>
    </row>
    <row r="408" ht="12.75">
      <c r="E408" s="78"/>
    </row>
    <row r="409" ht="12.75">
      <c r="E409" s="78"/>
    </row>
    <row r="410" ht="12.75">
      <c r="E410" s="78"/>
    </row>
    <row r="411" ht="12.75">
      <c r="E411" s="78"/>
    </row>
    <row r="412" ht="12.75">
      <c r="E412" s="78"/>
    </row>
    <row r="413" ht="12.75">
      <c r="E413" s="78"/>
    </row>
    <row r="414" ht="12.75">
      <c r="E414" s="78"/>
    </row>
    <row r="415" ht="12.75">
      <c r="E415" s="78"/>
    </row>
    <row r="416" ht="12.75">
      <c r="E416" s="78"/>
    </row>
    <row r="417" ht="12.75">
      <c r="E417" s="78"/>
    </row>
    <row r="418" ht="12.75">
      <c r="E418" s="78"/>
    </row>
    <row r="419" ht="12.75">
      <c r="E419" s="78"/>
    </row>
    <row r="420" ht="12.75">
      <c r="E420" s="78"/>
    </row>
    <row r="421" ht="12.75">
      <c r="E421" s="78"/>
    </row>
    <row r="422" ht="12.75">
      <c r="E422" s="78"/>
    </row>
    <row r="423" ht="12.75">
      <c r="E423" s="78"/>
    </row>
    <row r="424" ht="12.75">
      <c r="E424" s="78"/>
    </row>
    <row r="425" ht="12.75">
      <c r="E425" s="78"/>
    </row>
    <row r="426" ht="12.75">
      <c r="E426" s="78"/>
    </row>
    <row r="427" ht="12.75">
      <c r="E427" s="78"/>
    </row>
    <row r="428" ht="12.75">
      <c r="E428" s="78"/>
    </row>
    <row r="429" ht="12.75">
      <c r="E429" s="78"/>
    </row>
    <row r="430" ht="12.75">
      <c r="E430" s="78"/>
    </row>
    <row r="431" ht="12.75">
      <c r="E431" s="78"/>
    </row>
    <row r="432" ht="12.75">
      <c r="E432" s="78"/>
    </row>
    <row r="433" ht="12.75">
      <c r="E433" s="78"/>
    </row>
    <row r="434" ht="12.75">
      <c r="E434" s="78"/>
    </row>
    <row r="435" ht="12.75">
      <c r="E435" s="78"/>
    </row>
    <row r="436" ht="12.75">
      <c r="E436" s="78"/>
    </row>
    <row r="437" ht="12.75">
      <c r="E437" s="78"/>
    </row>
    <row r="438" ht="12.75">
      <c r="E438" s="78"/>
    </row>
    <row r="439" ht="12.75">
      <c r="E439" s="78"/>
    </row>
    <row r="440" ht="12.75">
      <c r="E440" s="78"/>
    </row>
    <row r="441" ht="12.75">
      <c r="E441" s="78"/>
    </row>
    <row r="442" ht="12.75">
      <c r="E442" s="78"/>
    </row>
    <row r="443" ht="12.75">
      <c r="E443" s="78"/>
    </row>
    <row r="444" ht="12.75">
      <c r="E444" s="78"/>
    </row>
    <row r="445" ht="12.75">
      <c r="E445" s="78"/>
    </row>
    <row r="446" ht="12.75">
      <c r="E446" s="78"/>
    </row>
    <row r="447" ht="12.75">
      <c r="E447" s="78"/>
    </row>
    <row r="448" ht="12.75">
      <c r="E448" s="78"/>
    </row>
    <row r="449" ht="12.75">
      <c r="E449" s="78"/>
    </row>
    <row r="450" ht="12.75">
      <c r="E450" s="78"/>
    </row>
    <row r="451" ht="12.75">
      <c r="E451" s="78"/>
    </row>
    <row r="452" ht="12.75">
      <c r="E452" s="78"/>
    </row>
    <row r="453" ht="12.75">
      <c r="E453" s="78"/>
    </row>
    <row r="454" ht="12.75">
      <c r="E454" s="78"/>
    </row>
    <row r="455" ht="12.75">
      <c r="E455" s="78"/>
    </row>
    <row r="456" ht="12.75">
      <c r="E456" s="78"/>
    </row>
    <row r="457" ht="12.75">
      <c r="E457" s="78"/>
    </row>
    <row r="458" ht="12.75">
      <c r="E458" s="78"/>
    </row>
    <row r="459" ht="12.75">
      <c r="E459" s="78"/>
    </row>
    <row r="460" ht="12.75">
      <c r="E460" s="78"/>
    </row>
    <row r="461" ht="12.75">
      <c r="E461" s="78"/>
    </row>
    <row r="462" ht="12.75">
      <c r="E462" s="78"/>
    </row>
    <row r="463" ht="12.75">
      <c r="E463" s="78"/>
    </row>
    <row r="464" ht="12.75">
      <c r="E464" s="78"/>
    </row>
    <row r="465" ht="12.75">
      <c r="E465" s="78"/>
    </row>
    <row r="466" ht="12.75">
      <c r="E466" s="78"/>
    </row>
    <row r="467" ht="12.75">
      <c r="E467" s="78"/>
    </row>
    <row r="468" ht="12.75">
      <c r="E468" s="78"/>
    </row>
    <row r="469" ht="12.75">
      <c r="E469" s="78"/>
    </row>
    <row r="470" ht="12.75">
      <c r="E470" s="78"/>
    </row>
    <row r="471" ht="12.75">
      <c r="E471" s="78"/>
    </row>
    <row r="472" ht="12.75">
      <c r="E472" s="78"/>
    </row>
    <row r="473" ht="12.75">
      <c r="E473" s="78"/>
    </row>
    <row r="474" ht="12.75">
      <c r="E474" s="78"/>
    </row>
    <row r="475" ht="12.75">
      <c r="E475" s="78"/>
    </row>
    <row r="476" ht="12.75">
      <c r="E476" s="78"/>
    </row>
    <row r="477" ht="12.75">
      <c r="E477" s="78"/>
    </row>
    <row r="478" ht="12.75">
      <c r="E478" s="78"/>
    </row>
    <row r="479" ht="12.75">
      <c r="E479" s="78"/>
    </row>
    <row r="480" ht="12.75">
      <c r="E480" s="78"/>
    </row>
    <row r="481" ht="12.75">
      <c r="E481" s="78"/>
    </row>
    <row r="482" ht="12.75">
      <c r="E482" s="78"/>
    </row>
    <row r="483" ht="12.75">
      <c r="E483" s="78"/>
    </row>
    <row r="484" ht="12.75">
      <c r="E484" s="78"/>
    </row>
    <row r="485" ht="12.75">
      <c r="E485" s="78"/>
    </row>
    <row r="486" ht="12.75">
      <c r="E486" s="78"/>
    </row>
    <row r="487" ht="12.75">
      <c r="E487" s="78"/>
    </row>
    <row r="488" ht="12.75">
      <c r="E488" s="78"/>
    </row>
    <row r="489" ht="12.75">
      <c r="E489" s="78"/>
    </row>
    <row r="490" ht="12.75">
      <c r="E490" s="78"/>
    </row>
    <row r="491" ht="12.75">
      <c r="E491" s="78"/>
    </row>
    <row r="492" ht="12.75">
      <c r="E492" s="78"/>
    </row>
    <row r="493" ht="12.75">
      <c r="E493" s="78"/>
    </row>
    <row r="494" ht="12.75">
      <c r="E494" s="78"/>
    </row>
    <row r="495" ht="12.75">
      <c r="E495" s="78"/>
    </row>
    <row r="496" ht="12.75">
      <c r="E496" s="78"/>
    </row>
    <row r="497" ht="12.75">
      <c r="E497" s="78"/>
    </row>
    <row r="498" ht="12.75">
      <c r="E498" s="78"/>
    </row>
    <row r="499" ht="12.75">
      <c r="E499" s="78"/>
    </row>
    <row r="500" ht="12.75">
      <c r="E500" s="78"/>
    </row>
    <row r="501" ht="12.75">
      <c r="E501" s="78"/>
    </row>
    <row r="502" ht="12.75">
      <c r="E502" s="78"/>
    </row>
    <row r="503" ht="12.75">
      <c r="E503" s="78"/>
    </row>
    <row r="504" ht="12.75">
      <c r="E504" s="78"/>
    </row>
    <row r="505" ht="12.75">
      <c r="E505" s="78"/>
    </row>
    <row r="506" ht="12.75">
      <c r="E506" s="78"/>
    </row>
    <row r="507" ht="12.75">
      <c r="E507" s="78"/>
    </row>
    <row r="508" ht="12.75">
      <c r="E508" s="78"/>
    </row>
    <row r="509" ht="12.75">
      <c r="E509" s="78"/>
    </row>
    <row r="510" ht="12.75">
      <c r="E510" s="78"/>
    </row>
    <row r="511" ht="12.75">
      <c r="E511" s="78"/>
    </row>
    <row r="512" ht="12.75">
      <c r="E512" s="78"/>
    </row>
    <row r="513" ht="12.75">
      <c r="E513" s="78"/>
    </row>
    <row r="514" ht="12.75">
      <c r="E514" s="78"/>
    </row>
    <row r="515" ht="12.75">
      <c r="E515" s="78"/>
    </row>
    <row r="516" ht="12.75">
      <c r="E516" s="78"/>
    </row>
    <row r="517" ht="12.75">
      <c r="E517" s="78"/>
    </row>
    <row r="518" ht="12.75">
      <c r="E518" s="78"/>
    </row>
    <row r="519" ht="12.75">
      <c r="E519" s="78"/>
    </row>
    <row r="520" ht="12.75">
      <c r="E520" s="78"/>
    </row>
    <row r="521" ht="12.75">
      <c r="E521" s="78"/>
    </row>
    <row r="522" ht="12.75">
      <c r="E522" s="78"/>
    </row>
    <row r="523" ht="12.75">
      <c r="E523" s="78"/>
    </row>
    <row r="524" ht="12.75">
      <c r="E524" s="78"/>
    </row>
    <row r="525" ht="12.75">
      <c r="E525" s="78"/>
    </row>
    <row r="526" ht="12.75">
      <c r="E526" s="78"/>
    </row>
    <row r="527" ht="12.75">
      <c r="E527" s="78"/>
    </row>
    <row r="528" ht="12.75">
      <c r="E528" s="78"/>
    </row>
    <row r="529" ht="12.75">
      <c r="E529" s="78"/>
    </row>
    <row r="530" ht="12.75">
      <c r="E530" s="78"/>
    </row>
    <row r="531" ht="12.75">
      <c r="E531" s="78"/>
    </row>
    <row r="532" ht="12.75">
      <c r="E532" s="78"/>
    </row>
    <row r="533" ht="12.75">
      <c r="E533" s="78"/>
    </row>
    <row r="534" ht="12.75">
      <c r="E534" s="78"/>
    </row>
    <row r="535" ht="12.75">
      <c r="E535" s="78"/>
    </row>
    <row r="536" ht="12.75">
      <c r="E536" s="78"/>
    </row>
    <row r="537" ht="12.75">
      <c r="E537" s="78"/>
    </row>
    <row r="538" ht="12.75">
      <c r="E538" s="78"/>
    </row>
    <row r="539" ht="12.75">
      <c r="E539" s="78"/>
    </row>
    <row r="540" ht="12.75">
      <c r="E540" s="78"/>
    </row>
    <row r="541" ht="12.75">
      <c r="E541" s="78"/>
    </row>
    <row r="542" ht="12.75">
      <c r="E542" s="78"/>
    </row>
    <row r="543" ht="12.75">
      <c r="E543" s="78"/>
    </row>
    <row r="544" ht="12.75">
      <c r="E544" s="78"/>
    </row>
    <row r="545" ht="12.75">
      <c r="E545" s="78"/>
    </row>
    <row r="546" ht="12.75">
      <c r="E546" s="78"/>
    </row>
    <row r="547" ht="12.75">
      <c r="E547" s="78"/>
    </row>
    <row r="548" ht="12.75">
      <c r="E548" s="78"/>
    </row>
    <row r="549" ht="12.75">
      <c r="E549" s="78"/>
    </row>
    <row r="550" ht="12.75">
      <c r="E550" s="78"/>
    </row>
    <row r="551" ht="12.75">
      <c r="E551" s="78"/>
    </row>
    <row r="552" ht="12.75">
      <c r="E552" s="78"/>
    </row>
    <row r="553" ht="12.75">
      <c r="E553" s="78"/>
    </row>
    <row r="554" ht="12.75">
      <c r="E554" s="78"/>
    </row>
    <row r="555" ht="12.75">
      <c r="E555" s="78"/>
    </row>
    <row r="556" ht="12.75">
      <c r="E556" s="78"/>
    </row>
    <row r="557" ht="12.75">
      <c r="E557" s="78"/>
    </row>
    <row r="558" ht="12.75">
      <c r="E558" s="78"/>
    </row>
    <row r="559" ht="12.75">
      <c r="E559" s="78"/>
    </row>
    <row r="560" ht="12.75">
      <c r="E560" s="78"/>
    </row>
    <row r="561" ht="12.75">
      <c r="E561" s="78"/>
    </row>
    <row r="562" ht="12.75">
      <c r="E562" s="78"/>
    </row>
    <row r="563" ht="12.75">
      <c r="E563" s="78"/>
    </row>
    <row r="564" ht="12.75">
      <c r="E564" s="78"/>
    </row>
    <row r="565" ht="12.75">
      <c r="E565" s="78"/>
    </row>
    <row r="566" ht="12.75">
      <c r="E566" s="78"/>
    </row>
    <row r="567" ht="12.75">
      <c r="E567" s="78"/>
    </row>
    <row r="568" ht="12.75">
      <c r="E568" s="78"/>
    </row>
    <row r="569" ht="12.75">
      <c r="E569" s="78"/>
    </row>
    <row r="570" ht="12.75">
      <c r="E570" s="78"/>
    </row>
    <row r="571" ht="12.75">
      <c r="E571" s="78"/>
    </row>
    <row r="572" ht="12.75">
      <c r="E572" s="78"/>
    </row>
    <row r="573" ht="12.75">
      <c r="E573" s="78"/>
    </row>
    <row r="574" ht="12.75">
      <c r="E574" s="78"/>
    </row>
    <row r="575" ht="12.75">
      <c r="E575" s="78"/>
    </row>
    <row r="576" ht="12.75">
      <c r="E576" s="78"/>
    </row>
    <row r="577" ht="12.75">
      <c r="E577" s="78"/>
    </row>
    <row r="578" ht="12.75">
      <c r="E578" s="78"/>
    </row>
    <row r="579" ht="12.75">
      <c r="E579" s="78"/>
    </row>
    <row r="580" ht="12.75">
      <c r="E580" s="78"/>
    </row>
    <row r="581" ht="12.75">
      <c r="E581" s="78"/>
    </row>
    <row r="582" ht="12.75">
      <c r="E582" s="78"/>
    </row>
    <row r="583" ht="12.75">
      <c r="E583" s="78"/>
    </row>
    <row r="584" ht="12.75">
      <c r="E584" s="78"/>
    </row>
    <row r="585" ht="12.75">
      <c r="E585" s="78"/>
    </row>
    <row r="586" ht="12.75">
      <c r="E586" s="78"/>
    </row>
    <row r="587" ht="12.75">
      <c r="E587" s="78"/>
    </row>
    <row r="588" ht="12.75">
      <c r="E588" s="78"/>
    </row>
    <row r="589" ht="12.75">
      <c r="E589" s="78"/>
    </row>
    <row r="590" ht="12.75">
      <c r="E590" s="78"/>
    </row>
    <row r="591" ht="12.75">
      <c r="E591" s="78"/>
    </row>
    <row r="592" ht="12.75">
      <c r="E592" s="78"/>
    </row>
    <row r="593" ht="12.75">
      <c r="E593" s="78"/>
    </row>
    <row r="594" ht="12.75">
      <c r="E594" s="78"/>
    </row>
    <row r="595" ht="12.75">
      <c r="E595" s="78"/>
    </row>
    <row r="596" ht="12.75">
      <c r="E596" s="78"/>
    </row>
    <row r="597" ht="12.75">
      <c r="E597" s="78"/>
    </row>
    <row r="598" ht="12.75">
      <c r="E598" s="78"/>
    </row>
    <row r="599" ht="12.75">
      <c r="E599" s="78"/>
    </row>
    <row r="600" ht="12.75">
      <c r="E600" s="78"/>
    </row>
    <row r="601" ht="12.75">
      <c r="E601" s="78"/>
    </row>
    <row r="602" ht="12.75">
      <c r="E602" s="78"/>
    </row>
    <row r="603" ht="12.75">
      <c r="E603" s="78"/>
    </row>
    <row r="604" ht="12.75">
      <c r="E604" s="78"/>
    </row>
    <row r="605" ht="12.75">
      <c r="E605" s="78"/>
    </row>
    <row r="606" ht="12.75">
      <c r="E606" s="78"/>
    </row>
    <row r="607" ht="12.75">
      <c r="E607" s="78"/>
    </row>
    <row r="608" ht="12.75">
      <c r="E608" s="78"/>
    </row>
    <row r="609" ht="12.75">
      <c r="E609" s="78"/>
    </row>
    <row r="610" ht="12.75">
      <c r="E610" s="78"/>
    </row>
    <row r="611" ht="12.75">
      <c r="E611" s="78"/>
    </row>
    <row r="612" ht="12.75">
      <c r="E612" s="78"/>
    </row>
    <row r="613" ht="12.75">
      <c r="E613" s="78"/>
    </row>
    <row r="614" ht="12.75">
      <c r="E614" s="78"/>
    </row>
    <row r="615" ht="12.75">
      <c r="E615" s="78"/>
    </row>
    <row r="616" ht="12.75">
      <c r="E616" s="78"/>
    </row>
    <row r="617" ht="12.75">
      <c r="E617" s="78"/>
    </row>
    <row r="618" ht="12.75">
      <c r="E618" s="78"/>
    </row>
    <row r="619" ht="12.75">
      <c r="E619" s="78"/>
    </row>
    <row r="620" ht="12.75">
      <c r="E620" s="78"/>
    </row>
    <row r="621" ht="12.75">
      <c r="E621" s="78"/>
    </row>
    <row r="622" ht="12.75">
      <c r="E622" s="78"/>
    </row>
    <row r="623" ht="12.75">
      <c r="E623" s="78"/>
    </row>
    <row r="624" ht="12.75">
      <c r="E624" s="78"/>
    </row>
    <row r="625" ht="12.75">
      <c r="E625" s="78"/>
    </row>
    <row r="626" ht="12.75">
      <c r="E626" s="78"/>
    </row>
    <row r="627" ht="12.75">
      <c r="E627" s="78"/>
    </row>
  </sheetData>
  <sheetProtection/>
  <printOptions/>
  <pageMargins left="0" right="0" top="0.75" bottom="0.75" header="0.05" footer="0.3"/>
  <pageSetup fitToHeight="1" fitToWidth="1" horizontalDpi="600" verticalDpi="600" orientation="portrait" scale="79" r:id="rId1"/>
  <headerFooter alignWithMargins="0">
    <oddHeader>&amp;CDepartment of Administrative Services
Major Maintenance CS23
&amp;A
&amp;D</oddHeader>
    <oddFooter>&amp;LAcct Codes 0017-335-CS23
Reversion 6/30/2025
&amp;C&amp;Z&amp;F&amp;R&amp;P/&amp;N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Thomas</dc:creator>
  <cp:keywords/>
  <dc:description/>
  <cp:lastModifiedBy>Huggins, Joni [DAS]</cp:lastModifiedBy>
  <cp:lastPrinted>2024-06-03T18:41:54Z</cp:lastPrinted>
  <dcterms:created xsi:type="dcterms:W3CDTF">2012-06-11T20:14:19Z</dcterms:created>
  <dcterms:modified xsi:type="dcterms:W3CDTF">2024-06-03T18:42:00Z</dcterms:modified>
  <cp:category/>
  <cp:version/>
  <cp:contentType/>
  <cp:contentStatus/>
</cp:coreProperties>
</file>