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iowa.gov.state.ia.us\data\hreusers\AOlson3\Desktop\Recruiting\ACRO - Temp Staffing\"/>
    </mc:Choice>
  </mc:AlternateContent>
  <xr:revisionPtr revIDLastSave="0" documentId="13_ncr:1_{A21C27DA-120B-4037-ADBE-1D8C5AED6CB2}" xr6:coauthVersionLast="36" xr6:coauthVersionMax="36" xr10:uidLastSave="{00000000-0000-0000-0000-000000000000}"/>
  <bookViews>
    <workbookView xWindow="0" yWindow="0" windowWidth="24720" windowHeight="12225" xr2:uid="{50FA8708-BDE2-49F9-8A0D-4732E0B0EFDD}"/>
  </bookViews>
  <sheets>
    <sheet name="Sheet1" sheetId="1" r:id="rId1"/>
    <sheet name="Sheet3" sheetId="3" state="hidden" r:id="rId2"/>
    <sheet name="IA" sheetId="5" state="hidden" r:id="rId3"/>
  </sheets>
  <definedNames>
    <definedName name="Accounting_Finance">IA!$B$3</definedName>
    <definedName name="_xlnm.Print_Area" localSheetId="2">IA!$A$1:$N$694</definedName>
    <definedName name="_xlnm.Print_Area" localSheetId="0">Sheet1!$A$1:$J$85</definedName>
    <definedName name="_xlnm.Print_Titles" localSheetId="2">IA!$1:$1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39" i="5" l="1"/>
  <c r="N439" i="5" s="1"/>
  <c r="J439" i="5"/>
  <c r="M439" i="5" s="1"/>
  <c r="K438" i="5"/>
  <c r="N438" i="5" s="1"/>
  <c r="J438" i="5"/>
  <c r="M438" i="5" s="1"/>
  <c r="K437" i="5"/>
  <c r="N437" i="5" s="1"/>
  <c r="J437" i="5"/>
  <c r="M437" i="5" s="1"/>
  <c r="K436" i="5"/>
  <c r="N436" i="5" s="1"/>
  <c r="J436" i="5"/>
  <c r="M436" i="5" s="1"/>
  <c r="K435" i="5"/>
  <c r="N435" i="5" s="1"/>
  <c r="J435" i="5"/>
  <c r="M435" i="5" s="1"/>
  <c r="K434" i="5"/>
  <c r="N434" i="5" s="1"/>
  <c r="J434" i="5"/>
  <c r="M434" i="5" s="1"/>
  <c r="K433" i="5"/>
  <c r="N433" i="5" s="1"/>
  <c r="J433" i="5"/>
  <c r="M433" i="5" s="1"/>
  <c r="N432" i="5"/>
  <c r="M432" i="5"/>
  <c r="K432" i="5"/>
  <c r="J432" i="5"/>
  <c r="K431" i="5"/>
  <c r="N431" i="5" s="1"/>
  <c r="J431" i="5"/>
  <c r="M431" i="5" s="1"/>
  <c r="K430" i="5"/>
  <c r="N430" i="5" s="1"/>
  <c r="J430" i="5"/>
  <c r="M430" i="5" s="1"/>
  <c r="K429" i="5"/>
  <c r="N429" i="5" s="1"/>
  <c r="J429" i="5"/>
  <c r="M429" i="5" s="1"/>
  <c r="K428" i="5"/>
  <c r="N428" i="5" s="1"/>
  <c r="J428" i="5"/>
  <c r="M428" i="5" s="1"/>
  <c r="K427" i="5"/>
  <c r="N427" i="5" s="1"/>
  <c r="J427" i="5"/>
  <c r="M427" i="5" s="1"/>
  <c r="K426" i="5"/>
  <c r="N426" i="5" s="1"/>
  <c r="J426" i="5"/>
  <c r="M426" i="5" s="1"/>
  <c r="K425" i="5"/>
  <c r="N425" i="5" s="1"/>
  <c r="J425" i="5"/>
  <c r="M425" i="5" s="1"/>
  <c r="K424" i="5"/>
  <c r="N424" i="5" s="1"/>
  <c r="J424" i="5"/>
  <c r="M424" i="5" s="1"/>
  <c r="N423" i="5"/>
  <c r="K423" i="5"/>
  <c r="J423" i="5"/>
  <c r="M423" i="5" s="1"/>
  <c r="K422" i="5"/>
  <c r="N422" i="5" s="1"/>
  <c r="J422" i="5"/>
  <c r="M422" i="5" s="1"/>
  <c r="K421" i="5"/>
  <c r="N421" i="5" s="1"/>
  <c r="J421" i="5"/>
  <c r="M421" i="5" s="1"/>
  <c r="K420" i="5"/>
  <c r="N420" i="5" s="1"/>
  <c r="J420" i="5"/>
  <c r="M420" i="5" s="1"/>
  <c r="K419" i="5"/>
  <c r="N419" i="5" s="1"/>
  <c r="J419" i="5"/>
  <c r="M419" i="5" s="1"/>
  <c r="K418" i="5"/>
  <c r="N418" i="5" s="1"/>
  <c r="J418" i="5"/>
  <c r="M418" i="5" s="1"/>
  <c r="K417" i="5"/>
  <c r="N417" i="5" s="1"/>
  <c r="J417" i="5"/>
  <c r="M417" i="5" s="1"/>
  <c r="K416" i="5"/>
  <c r="N416" i="5" s="1"/>
  <c r="J416" i="5"/>
  <c r="M416" i="5" s="1"/>
  <c r="M415" i="5"/>
  <c r="K415" i="5"/>
  <c r="N415" i="5" s="1"/>
  <c r="J415" i="5"/>
  <c r="K414" i="5"/>
  <c r="N414" i="5" s="1"/>
  <c r="J414" i="5"/>
  <c r="M414" i="5" s="1"/>
  <c r="K413" i="5"/>
  <c r="N413" i="5" s="1"/>
  <c r="J413" i="5"/>
  <c r="M413" i="5" s="1"/>
  <c r="K412" i="5"/>
  <c r="N412" i="5" s="1"/>
  <c r="J412" i="5"/>
  <c r="M412" i="5" s="1"/>
  <c r="N411" i="5"/>
  <c r="K411" i="5"/>
  <c r="J411" i="5"/>
  <c r="M411" i="5" s="1"/>
  <c r="K410" i="5"/>
  <c r="N410" i="5" s="1"/>
  <c r="J410" i="5"/>
  <c r="M410" i="5" s="1"/>
  <c r="K409" i="5"/>
  <c r="N409" i="5" s="1"/>
  <c r="J409" i="5"/>
  <c r="M409" i="5" s="1"/>
  <c r="K408" i="5"/>
  <c r="N408" i="5" s="1"/>
  <c r="J408" i="5"/>
  <c r="M408" i="5" s="1"/>
  <c r="K407" i="5"/>
  <c r="N407" i="5" s="1"/>
  <c r="J407" i="5"/>
  <c r="M407" i="5" s="1"/>
  <c r="K406" i="5"/>
  <c r="N406" i="5" s="1"/>
  <c r="J406" i="5"/>
  <c r="M406" i="5" s="1"/>
  <c r="K405" i="5"/>
  <c r="N405" i="5" s="1"/>
  <c r="J405" i="5"/>
  <c r="M405" i="5" s="1"/>
  <c r="K404" i="5"/>
  <c r="N404" i="5" s="1"/>
  <c r="J404" i="5"/>
  <c r="M404" i="5" s="1"/>
  <c r="M403" i="5"/>
  <c r="K403" i="5"/>
  <c r="N403" i="5" s="1"/>
  <c r="J403" i="5"/>
  <c r="K402" i="5"/>
  <c r="N402" i="5" s="1"/>
  <c r="J402" i="5"/>
  <c r="M402" i="5" s="1"/>
  <c r="K401" i="5"/>
  <c r="N401" i="5" s="1"/>
  <c r="J401" i="5"/>
  <c r="M401" i="5" s="1"/>
  <c r="K400" i="5"/>
  <c r="N400" i="5" s="1"/>
  <c r="J400" i="5"/>
  <c r="M400" i="5" s="1"/>
  <c r="N399" i="5"/>
  <c r="K399" i="5"/>
  <c r="J399" i="5"/>
  <c r="M399" i="5" s="1"/>
  <c r="K398" i="5"/>
  <c r="N398" i="5" s="1"/>
  <c r="J398" i="5"/>
  <c r="M398" i="5" s="1"/>
  <c r="K397" i="5"/>
  <c r="N397" i="5" s="1"/>
  <c r="J397" i="5"/>
  <c r="M397" i="5" s="1"/>
  <c r="K396" i="5"/>
  <c r="N396" i="5" s="1"/>
  <c r="J396" i="5"/>
  <c r="M396" i="5" s="1"/>
  <c r="K395" i="5"/>
  <c r="N395" i="5" s="1"/>
  <c r="J395" i="5"/>
  <c r="M395" i="5" s="1"/>
  <c r="K394" i="5"/>
  <c r="N394" i="5" s="1"/>
  <c r="J394" i="5"/>
  <c r="M394" i="5" s="1"/>
  <c r="K393" i="5"/>
  <c r="N393" i="5" s="1"/>
  <c r="J393" i="5"/>
  <c r="M393" i="5" s="1"/>
  <c r="K392" i="5"/>
  <c r="N392" i="5" s="1"/>
  <c r="J392" i="5"/>
  <c r="M392" i="5" s="1"/>
  <c r="M391" i="5"/>
  <c r="K391" i="5"/>
  <c r="N391" i="5" s="1"/>
  <c r="J391" i="5"/>
  <c r="K390" i="5"/>
  <c r="N390" i="5" s="1"/>
  <c r="J390" i="5"/>
  <c r="M390" i="5" s="1"/>
  <c r="K389" i="5"/>
  <c r="N389" i="5" s="1"/>
  <c r="J389" i="5"/>
  <c r="M389" i="5" s="1"/>
  <c r="K388" i="5"/>
  <c r="N388" i="5" s="1"/>
  <c r="J388" i="5"/>
  <c r="M388" i="5" s="1"/>
  <c r="N387" i="5"/>
  <c r="K387" i="5"/>
  <c r="J387" i="5"/>
  <c r="M387" i="5" s="1"/>
  <c r="K386" i="5"/>
  <c r="N386" i="5" s="1"/>
  <c r="J386" i="5"/>
  <c r="M386" i="5" s="1"/>
  <c r="K385" i="5"/>
  <c r="N385" i="5" s="1"/>
  <c r="J385" i="5"/>
  <c r="M385" i="5" s="1"/>
  <c r="K384" i="5"/>
  <c r="N384" i="5" s="1"/>
  <c r="J384" i="5"/>
  <c r="M384" i="5" s="1"/>
  <c r="K383" i="5"/>
  <c r="N383" i="5" s="1"/>
  <c r="J383" i="5"/>
  <c r="M383" i="5" s="1"/>
  <c r="K382" i="5"/>
  <c r="N382" i="5" s="1"/>
  <c r="J382" i="5"/>
  <c r="M382" i="5" s="1"/>
  <c r="K381" i="5"/>
  <c r="N381" i="5" s="1"/>
  <c r="J381" i="5"/>
  <c r="M381" i="5" s="1"/>
  <c r="K380" i="5"/>
  <c r="N380" i="5" s="1"/>
  <c r="J380" i="5"/>
  <c r="M380" i="5" s="1"/>
  <c r="M379" i="5"/>
  <c r="K379" i="5"/>
  <c r="N379" i="5" s="1"/>
  <c r="J379" i="5"/>
  <c r="K378" i="5"/>
  <c r="N378" i="5" s="1"/>
  <c r="J378" i="5"/>
  <c r="M378" i="5" s="1"/>
  <c r="K377" i="5"/>
  <c r="N377" i="5" s="1"/>
  <c r="J377" i="5"/>
  <c r="M377" i="5" s="1"/>
  <c r="K376" i="5"/>
  <c r="N376" i="5" s="1"/>
  <c r="J376" i="5"/>
  <c r="M376" i="5" s="1"/>
  <c r="N375" i="5"/>
  <c r="K375" i="5"/>
  <c r="J375" i="5"/>
  <c r="M375" i="5" s="1"/>
  <c r="K374" i="5"/>
  <c r="N374" i="5" s="1"/>
  <c r="J374" i="5"/>
  <c r="M374" i="5" s="1"/>
  <c r="K373" i="5"/>
  <c r="N373" i="5" s="1"/>
  <c r="J373" i="5"/>
  <c r="M373" i="5" s="1"/>
  <c r="K372" i="5"/>
  <c r="N372" i="5" s="1"/>
  <c r="J372" i="5"/>
  <c r="M372" i="5" s="1"/>
  <c r="K371" i="5"/>
  <c r="N371" i="5" s="1"/>
  <c r="J371" i="5"/>
  <c r="M371" i="5" s="1"/>
  <c r="K370" i="5"/>
  <c r="N370" i="5" s="1"/>
  <c r="J370" i="5"/>
  <c r="M370" i="5" s="1"/>
  <c r="K369" i="5"/>
  <c r="N369" i="5" s="1"/>
  <c r="J369" i="5"/>
  <c r="M369" i="5" s="1"/>
  <c r="K368" i="5"/>
  <c r="N368" i="5" s="1"/>
  <c r="J368" i="5"/>
  <c r="M368" i="5" s="1"/>
  <c r="M367" i="5"/>
  <c r="K367" i="5"/>
  <c r="N367" i="5" s="1"/>
  <c r="J367" i="5"/>
  <c r="K366" i="5"/>
  <c r="N366" i="5" s="1"/>
  <c r="J366" i="5"/>
  <c r="M366" i="5" s="1"/>
  <c r="K365" i="5"/>
  <c r="N365" i="5" s="1"/>
  <c r="J365" i="5"/>
  <c r="M365" i="5" s="1"/>
  <c r="K364" i="5"/>
  <c r="N364" i="5" s="1"/>
  <c r="J364" i="5"/>
  <c r="M364" i="5" s="1"/>
  <c r="N363" i="5"/>
  <c r="K363" i="5"/>
  <c r="J363" i="5"/>
  <c r="M363" i="5" s="1"/>
  <c r="K362" i="5"/>
  <c r="N362" i="5" s="1"/>
  <c r="J362" i="5"/>
  <c r="M362" i="5" s="1"/>
  <c r="K361" i="5"/>
  <c r="N361" i="5" s="1"/>
  <c r="J361" i="5"/>
  <c r="M361" i="5" s="1"/>
  <c r="K360" i="5"/>
  <c r="N360" i="5" s="1"/>
  <c r="J360" i="5"/>
  <c r="M360" i="5" s="1"/>
  <c r="K359" i="5"/>
  <c r="N359" i="5" s="1"/>
  <c r="J359" i="5"/>
  <c r="M359" i="5" s="1"/>
  <c r="K358" i="5"/>
  <c r="N358" i="5" s="1"/>
  <c r="J358" i="5"/>
  <c r="M358" i="5" s="1"/>
  <c r="K357" i="5"/>
  <c r="N357" i="5" s="1"/>
  <c r="J357" i="5"/>
  <c r="M357" i="5" s="1"/>
  <c r="K356" i="5"/>
  <c r="N356" i="5" s="1"/>
  <c r="J356" i="5"/>
  <c r="M356" i="5" s="1"/>
  <c r="M355" i="5"/>
  <c r="K355" i="5"/>
  <c r="N355" i="5" s="1"/>
  <c r="J355" i="5"/>
  <c r="K354" i="5"/>
  <c r="N354" i="5" s="1"/>
  <c r="J354" i="5"/>
  <c r="M354" i="5" s="1"/>
  <c r="K353" i="5"/>
  <c r="N353" i="5" s="1"/>
  <c r="J353" i="5"/>
  <c r="M353" i="5" s="1"/>
  <c r="K352" i="5"/>
  <c r="N352" i="5" s="1"/>
  <c r="J352" i="5"/>
  <c r="M352" i="5" s="1"/>
  <c r="N351" i="5"/>
  <c r="K351" i="5"/>
  <c r="J351" i="5"/>
  <c r="M351" i="5" s="1"/>
  <c r="K350" i="5"/>
  <c r="N350" i="5" s="1"/>
  <c r="J350" i="5"/>
  <c r="M350" i="5" s="1"/>
  <c r="K349" i="5"/>
  <c r="N349" i="5" s="1"/>
  <c r="J349" i="5"/>
  <c r="M349" i="5" s="1"/>
  <c r="K348" i="5"/>
  <c r="N348" i="5" s="1"/>
  <c r="J348" i="5"/>
  <c r="M348" i="5" s="1"/>
  <c r="K347" i="5"/>
  <c r="N347" i="5" s="1"/>
  <c r="J347" i="5"/>
  <c r="M347" i="5" s="1"/>
  <c r="K346" i="5"/>
  <c r="N346" i="5" s="1"/>
  <c r="J346" i="5"/>
  <c r="M346" i="5" s="1"/>
  <c r="K345" i="5"/>
  <c r="N345" i="5" s="1"/>
  <c r="J345" i="5"/>
  <c r="M345" i="5" s="1"/>
  <c r="K344" i="5"/>
  <c r="N344" i="5" s="1"/>
  <c r="J344" i="5"/>
  <c r="M344" i="5" s="1"/>
  <c r="M343" i="5"/>
  <c r="K343" i="5"/>
  <c r="N343" i="5" s="1"/>
  <c r="J343" i="5"/>
  <c r="K342" i="5"/>
  <c r="N342" i="5" s="1"/>
  <c r="J342" i="5"/>
  <c r="M342" i="5" s="1"/>
  <c r="K341" i="5"/>
  <c r="N341" i="5" s="1"/>
  <c r="J341" i="5"/>
  <c r="M341" i="5" s="1"/>
  <c r="K340" i="5"/>
  <c r="N340" i="5" s="1"/>
  <c r="J340" i="5"/>
  <c r="M340" i="5" s="1"/>
  <c r="N339" i="5"/>
  <c r="K339" i="5"/>
  <c r="J339" i="5"/>
  <c r="M339" i="5" s="1"/>
  <c r="K338" i="5"/>
  <c r="N338" i="5" s="1"/>
  <c r="J338" i="5"/>
  <c r="M338" i="5" s="1"/>
  <c r="K337" i="5"/>
  <c r="N337" i="5" s="1"/>
  <c r="J337" i="5"/>
  <c r="M337" i="5" s="1"/>
  <c r="K336" i="5"/>
  <c r="N336" i="5" s="1"/>
  <c r="J336" i="5"/>
  <c r="M336" i="5" s="1"/>
  <c r="K335" i="5"/>
  <c r="N335" i="5" s="1"/>
  <c r="J335" i="5"/>
  <c r="M335" i="5" s="1"/>
  <c r="K334" i="5"/>
  <c r="N334" i="5" s="1"/>
  <c r="J334" i="5"/>
  <c r="M334" i="5" s="1"/>
  <c r="K333" i="5"/>
  <c r="N333" i="5" s="1"/>
  <c r="J333" i="5"/>
  <c r="M333" i="5" s="1"/>
  <c r="K332" i="5"/>
  <c r="N332" i="5" s="1"/>
  <c r="J332" i="5"/>
  <c r="M332" i="5" s="1"/>
  <c r="M331" i="5"/>
  <c r="K331" i="5"/>
  <c r="N331" i="5" s="1"/>
  <c r="J331" i="5"/>
  <c r="K330" i="5"/>
  <c r="N330" i="5" s="1"/>
  <c r="J330" i="5"/>
  <c r="M330" i="5" s="1"/>
  <c r="K329" i="5"/>
  <c r="N329" i="5" s="1"/>
  <c r="J329" i="5"/>
  <c r="M329" i="5" s="1"/>
  <c r="K328" i="5"/>
  <c r="N328" i="5" s="1"/>
  <c r="J328" i="5"/>
  <c r="M328" i="5" s="1"/>
  <c r="N327" i="5"/>
  <c r="K327" i="5"/>
  <c r="J327" i="5"/>
  <c r="M327" i="5" s="1"/>
  <c r="K326" i="5"/>
  <c r="N326" i="5" s="1"/>
  <c r="J326" i="5"/>
  <c r="M326" i="5" s="1"/>
  <c r="K325" i="5"/>
  <c r="N325" i="5" s="1"/>
  <c r="J325" i="5"/>
  <c r="M325" i="5" s="1"/>
  <c r="K324" i="5"/>
  <c r="N324" i="5" s="1"/>
  <c r="J324" i="5"/>
  <c r="M324" i="5" s="1"/>
  <c r="K323" i="5"/>
  <c r="N323" i="5" s="1"/>
  <c r="J323" i="5"/>
  <c r="M323" i="5" s="1"/>
  <c r="K322" i="5"/>
  <c r="N322" i="5" s="1"/>
  <c r="J322" i="5"/>
  <c r="M322" i="5" s="1"/>
  <c r="K321" i="5"/>
  <c r="N321" i="5" s="1"/>
  <c r="J321" i="5"/>
  <c r="M321" i="5" s="1"/>
  <c r="K320" i="5"/>
  <c r="N320" i="5" s="1"/>
  <c r="J320" i="5"/>
  <c r="M320" i="5" s="1"/>
  <c r="M319" i="5"/>
  <c r="K319" i="5"/>
  <c r="N319" i="5" s="1"/>
  <c r="J319" i="5"/>
  <c r="K318" i="5"/>
  <c r="N318" i="5" s="1"/>
  <c r="J318" i="5"/>
  <c r="M318" i="5" s="1"/>
  <c r="K317" i="5"/>
  <c r="N317" i="5" s="1"/>
  <c r="J317" i="5"/>
  <c r="M317" i="5" s="1"/>
  <c r="G316" i="5"/>
  <c r="G315" i="5"/>
  <c r="G314" i="5"/>
  <c r="G313" i="5"/>
  <c r="G312" i="5"/>
  <c r="G311" i="5"/>
  <c r="G310" i="5"/>
  <c r="G309" i="5"/>
  <c r="G308" i="5"/>
  <c r="G307" i="5"/>
  <c r="G306" i="5"/>
  <c r="G305" i="5"/>
  <c r="G304" i="5"/>
  <c r="G303" i="5"/>
  <c r="G302" i="5"/>
  <c r="G301" i="5"/>
  <c r="G300" i="5"/>
  <c r="G299" i="5"/>
  <c r="G298" i="5"/>
  <c r="G297" i="5"/>
  <c r="G296" i="5"/>
  <c r="G295" i="5"/>
  <c r="G294" i="5"/>
  <c r="G293" i="5"/>
  <c r="G292" i="5"/>
  <c r="G291" i="5"/>
  <c r="G290" i="5"/>
  <c r="G289" i="5"/>
  <c r="G288" i="5"/>
  <c r="G287" i="5"/>
  <c r="G286" i="5"/>
  <c r="G285" i="5"/>
  <c r="G284" i="5"/>
  <c r="G283" i="5"/>
  <c r="G282" i="5"/>
  <c r="G281" i="5"/>
  <c r="G280" i="5"/>
  <c r="G279" i="5"/>
  <c r="G278" i="5"/>
  <c r="G277" i="5"/>
  <c r="G276" i="5"/>
  <c r="G275" i="5"/>
  <c r="G274" i="5"/>
  <c r="G273" i="5"/>
  <c r="G272" i="5"/>
  <c r="G271" i="5"/>
  <c r="G270" i="5"/>
  <c r="G269" i="5"/>
  <c r="G268" i="5"/>
  <c r="G267" i="5"/>
  <c r="G266" i="5"/>
  <c r="G265" i="5"/>
  <c r="G264" i="5"/>
  <c r="G263" i="5"/>
  <c r="G262" i="5"/>
  <c r="G261" i="5"/>
  <c r="G260" i="5"/>
  <c r="G259" i="5"/>
  <c r="G258" i="5"/>
  <c r="G257" i="5"/>
  <c r="G256" i="5"/>
  <c r="G255" i="5"/>
  <c r="G254" i="5"/>
  <c r="G253" i="5"/>
  <c r="G252" i="5"/>
  <c r="G251" i="5"/>
  <c r="G250" i="5"/>
  <c r="G249" i="5"/>
  <c r="G248" i="5"/>
  <c r="G247" i="5"/>
  <c r="G246" i="5"/>
  <c r="G245" i="5"/>
  <c r="G244" i="5"/>
  <c r="G243" i="5"/>
  <c r="G242" i="5"/>
  <c r="G241" i="5"/>
  <c r="G240" i="5"/>
  <c r="G239" i="5"/>
  <c r="G238" i="5"/>
  <c r="G237" i="5"/>
  <c r="G236" i="5"/>
  <c r="G235" i="5"/>
  <c r="G234" i="5"/>
  <c r="G233" i="5"/>
  <c r="G232" i="5"/>
  <c r="G231" i="5"/>
  <c r="G230" i="5"/>
  <c r="G229" i="5"/>
  <c r="G228" i="5"/>
  <c r="G227" i="5"/>
  <c r="G226" i="5"/>
  <c r="G225" i="5"/>
  <c r="G224" i="5"/>
  <c r="G223" i="5"/>
  <c r="G222" i="5"/>
  <c r="G221" i="5"/>
  <c r="G220" i="5"/>
  <c r="G219" i="5"/>
  <c r="G218" i="5"/>
  <c r="G217" i="5"/>
  <c r="G216" i="5"/>
  <c r="G215" i="5"/>
  <c r="G214" i="5"/>
  <c r="G213" i="5"/>
  <c r="G212" i="5"/>
  <c r="G211" i="5"/>
  <c r="G210" i="5"/>
  <c r="G209" i="5"/>
  <c r="G208" i="5"/>
  <c r="G207" i="5"/>
  <c r="G206" i="5"/>
  <c r="G205" i="5"/>
  <c r="G204" i="5"/>
  <c r="G203" i="5"/>
  <c r="G202" i="5"/>
  <c r="G201" i="5"/>
  <c r="G200" i="5"/>
  <c r="G199" i="5"/>
  <c r="G198" i="5"/>
  <c r="G197" i="5"/>
  <c r="G196" i="5"/>
  <c r="G195" i="5"/>
  <c r="G194" i="5"/>
  <c r="G193" i="5"/>
  <c r="G192" i="5"/>
  <c r="G191" i="5"/>
  <c r="G190" i="5"/>
  <c r="G189" i="5"/>
  <c r="G188" i="5"/>
  <c r="G187" i="5"/>
  <c r="G186" i="5"/>
  <c r="G185" i="5"/>
  <c r="G184" i="5"/>
  <c r="G183" i="5"/>
  <c r="G182" i="5"/>
  <c r="G181" i="5"/>
  <c r="G180" i="5"/>
  <c r="G179" i="5"/>
  <c r="G178" i="5"/>
  <c r="G177" i="5"/>
  <c r="G176" i="5"/>
  <c r="G175" i="5"/>
  <c r="G174" i="5"/>
  <c r="G173" i="5"/>
  <c r="G172" i="5"/>
  <c r="G171" i="5"/>
  <c r="G170" i="5"/>
  <c r="G169" i="5"/>
  <c r="G168" i="5"/>
  <c r="G167" i="5"/>
  <c r="G166" i="5"/>
  <c r="G165" i="5"/>
  <c r="G164" i="5"/>
  <c r="G163" i="5"/>
  <c r="G162" i="5"/>
  <c r="G161" i="5"/>
  <c r="G160" i="5"/>
  <c r="G159" i="5"/>
  <c r="G158" i="5"/>
  <c r="G157" i="5"/>
  <c r="G156" i="5"/>
  <c r="G155" i="5"/>
  <c r="G154" i="5"/>
  <c r="G153" i="5"/>
  <c r="G152" i="5"/>
  <c r="G151" i="5"/>
  <c r="G150" i="5"/>
  <c r="G149" i="5"/>
  <c r="G148" i="5"/>
  <c r="G147" i="5"/>
  <c r="G146" i="5"/>
  <c r="G145" i="5"/>
  <c r="G144" i="5"/>
  <c r="G143" i="5"/>
  <c r="G142" i="5"/>
  <c r="G141" i="5"/>
  <c r="G140" i="5"/>
  <c r="G139" i="5"/>
  <c r="G138" i="5"/>
  <c r="G137" i="5"/>
  <c r="G136" i="5"/>
  <c r="G135" i="5"/>
  <c r="G134" i="5"/>
  <c r="G133" i="5"/>
  <c r="G132" i="5"/>
  <c r="G131" i="5"/>
  <c r="G130" i="5"/>
  <c r="G129" i="5"/>
  <c r="G128" i="5"/>
  <c r="G127" i="5"/>
  <c r="G126" i="5"/>
  <c r="G125" i="5"/>
  <c r="G124" i="5"/>
  <c r="G123" i="5"/>
  <c r="G122" i="5"/>
  <c r="G121" i="5"/>
  <c r="G120" i="5"/>
  <c r="G119" i="5"/>
  <c r="G118" i="5"/>
  <c r="G117" i="5"/>
  <c r="G116" i="5"/>
  <c r="G115" i="5"/>
  <c r="G114" i="5"/>
  <c r="G113" i="5"/>
  <c r="G112" i="5"/>
  <c r="G111" i="5"/>
  <c r="G110" i="5"/>
  <c r="G109" i="5"/>
  <c r="G108" i="5"/>
  <c r="G107" i="5"/>
  <c r="G106" i="5"/>
  <c r="G105" i="5"/>
  <c r="G104" i="5"/>
  <c r="G103" i="5"/>
  <c r="G102" i="5"/>
  <c r="G101" i="5"/>
  <c r="G100" i="5"/>
  <c r="G99" i="5"/>
  <c r="G98" i="5"/>
  <c r="G97" i="5"/>
  <c r="G96" i="5"/>
  <c r="G95" i="5"/>
  <c r="G94" i="5"/>
  <c r="G93" i="5"/>
  <c r="G92" i="5"/>
  <c r="G91" i="5"/>
  <c r="G90" i="5"/>
  <c r="G89" i="5"/>
  <c r="G88" i="5"/>
  <c r="G87" i="5"/>
  <c r="G86" i="5"/>
  <c r="G85" i="5"/>
  <c r="G84" i="5"/>
  <c r="G83" i="5"/>
  <c r="G82" i="5"/>
  <c r="G81" i="5"/>
  <c r="G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G4" i="5"/>
  <c r="G3" i="5"/>
  <c r="F22" i="1" l="1"/>
  <c r="J30" i="1" l="1"/>
  <c r="I30" i="1"/>
  <c r="H30" i="1"/>
  <c r="G30" i="1"/>
  <c r="F30" i="1"/>
  <c r="E30" i="1"/>
  <c r="D30" i="1"/>
  <c r="C30" i="1"/>
  <c r="B30" i="1"/>
  <c r="A30" i="1"/>
  <c r="J22" i="1"/>
  <c r="I22" i="1"/>
  <c r="H22" i="1"/>
  <c r="G22" i="1"/>
  <c r="E22" i="1"/>
  <c r="E25" i="1" s="1"/>
  <c r="D22" i="1"/>
  <c r="C22" i="1"/>
  <c r="B22" i="1"/>
  <c r="A22" i="1"/>
  <c r="I78" i="3"/>
  <c r="M78" i="3" s="1"/>
  <c r="I89" i="3"/>
  <c r="M79" i="3" l="1"/>
  <c r="M89" i="3"/>
  <c r="M90" i="3"/>
  <c r="E33" i="1"/>
  <c r="L91" i="3" l="1"/>
  <c r="L80" i="3"/>
</calcChain>
</file>

<file path=xl/sharedStrings.xml><?xml version="1.0" encoding="utf-8"?>
<sst xmlns="http://schemas.openxmlformats.org/spreadsheetml/2006/main" count="5794" uniqueCount="979">
  <si>
    <t>DEPARTMENT OF ADMINISTRATIVE SERVICES / DEPARTMENT OF MANAGEMENT</t>
  </si>
  <si>
    <t>TEMPORARY STAFFING SERVICES VENDOR REQUEST</t>
  </si>
  <si>
    <t>Section I: Requestor</t>
  </si>
  <si>
    <t>County of Assignment:</t>
  </si>
  <si>
    <t>Division/Bureau/Section:</t>
  </si>
  <si>
    <t>Requestor’s Name:</t>
  </si>
  <si>
    <t xml:space="preserve">Phone: </t>
  </si>
  <si>
    <t>Email:</t>
  </si>
  <si>
    <t>Section II. Request Details</t>
  </si>
  <si>
    <t>ACRO is the only provider approved for temporary staffing services for project-based assignments of up to 18 months and for short-term assignments.  If you are requesting a vendor other than ACRO for a short-term assignment, you must provide the reason for your request below.</t>
  </si>
  <si>
    <t>Job Position</t>
  </si>
  <si>
    <t>Pay Rate - 
Low</t>
  </si>
  <si>
    <t>Pay Rate -
 High</t>
  </si>
  <si>
    <t>Regular Markup</t>
  </si>
  <si>
    <t>Regular Bill Rate-Low</t>
  </si>
  <si>
    <t>Regular Bill Rate-High</t>
  </si>
  <si>
    <t>OT Markup</t>
  </si>
  <si>
    <t>OT Bill Rate-Low</t>
  </si>
  <si>
    <t>OT Rate-High</t>
  </si>
  <si>
    <t>Number of positions:</t>
  </si>
  <si>
    <t>Other costs (travel, etc.)</t>
  </si>
  <si>
    <t>Total cost for this position</t>
  </si>
  <si>
    <t>TEMPORARY PROJECT MANAGEMENT PROFESSIONAL ASSIGNMENT (not to exceed 18 months in a 2-year period)</t>
  </si>
  <si>
    <t>Estimated hours for Project</t>
  </si>
  <si>
    <t>Is funding currently available for this placement?</t>
  </si>
  <si>
    <t>Funding source:</t>
  </si>
  <si>
    <t>If other, specify:</t>
  </si>
  <si>
    <t>If other than general funds, is there a general fund match?</t>
  </si>
  <si>
    <t>If Yes, provide specifics:</t>
  </si>
  <si>
    <t>PO# (Required):</t>
  </si>
  <si>
    <t>Approximate savings or cost avoidance attributed to use of these services:</t>
  </si>
  <si>
    <t>Start date of assignment:</t>
  </si>
  <si>
    <t>Estimated number of months</t>
  </si>
  <si>
    <t>Estimated number of hours per week:</t>
  </si>
  <si>
    <t>Reason for service request:</t>
  </si>
  <si>
    <t>Section III. Scope and Duties of Work</t>
  </si>
  <si>
    <t>Please describe the scope of the work or project to be completed:</t>
  </si>
  <si>
    <t>Section IV. Agency Acknowledgement and Approval</t>
  </si>
  <si>
    <t xml:space="preserve">I understand the vendor is the employer. It is the vendor's responsibility to recruit, interview, negotiate pay, hire, investigate, discipline, or terminate the relationship. I may refer candidates to the vendor, but the vendor is not obligated to hire any referred individual that fails the vendor's screening process. I must contact the vendor to report any problems arising from this placement. </t>
  </si>
  <si>
    <t>Department Director Signature:</t>
  </si>
  <si>
    <t>This form must be submitted to your Personnel Officer in the Department of Administrative Services (DAS), who will forward to the State Chief Information Officer (CIO), if applicable, and subsequently to the Department of Management.</t>
  </si>
  <si>
    <t>REVIEW AND APPROVAL</t>
  </si>
  <si>
    <t>OCIO Comments:</t>
  </si>
  <si>
    <t>Reviewed by:</t>
  </si>
  <si>
    <t>Date:</t>
  </si>
  <si>
    <t>State Chief Information Officer (required only for IT &amp; related placements)</t>
  </si>
  <si>
    <t>DAS Comments:</t>
  </si>
  <si>
    <t>Approved by:</t>
  </si>
  <si>
    <t>NTE Regular Rate</t>
  </si>
  <si>
    <t>NTE OT Rate</t>
  </si>
  <si>
    <t>Column1</t>
  </si>
  <si>
    <t>Regular NTE Rate</t>
  </si>
  <si>
    <t>Overtime NTE Rate</t>
  </si>
  <si>
    <t>Column2</t>
  </si>
  <si>
    <t>Regular Bill Rate - Low</t>
  </si>
  <si>
    <t>Regular Bill Rate - 
High</t>
  </si>
  <si>
    <t>Overtime Markup</t>
  </si>
  <si>
    <t>Overtime Bill Rate - Low</t>
  </si>
  <si>
    <t>Overtime Bill Rate - High</t>
  </si>
  <si>
    <t>Access/Scanning Project Assistant</t>
  </si>
  <si>
    <t xml:space="preserve">Account Consultant </t>
  </si>
  <si>
    <t>Accountant</t>
  </si>
  <si>
    <t>Accountant JR</t>
  </si>
  <si>
    <t>Accountant Senior</t>
  </si>
  <si>
    <t>Accountant, Client Financial Services</t>
  </si>
  <si>
    <t>Accounting Assistant</t>
  </si>
  <si>
    <t>Accounting Clerk</t>
  </si>
  <si>
    <t>Accounting Manager A</t>
  </si>
  <si>
    <t>Accounting Manager B</t>
  </si>
  <si>
    <t>Accounting Manager C</t>
  </si>
  <si>
    <t>Accounts Payable / Administrative Support</t>
  </si>
  <si>
    <t>Accounts Receivable / Administrative Support</t>
  </si>
  <si>
    <t>Administrative Assistant I</t>
  </si>
  <si>
    <t>Administrative Assistant II</t>
  </si>
  <si>
    <t>Administrative Assistant III</t>
  </si>
  <si>
    <t>Administrative Assistant IV</t>
  </si>
  <si>
    <t>Administrative Assistant V</t>
  </si>
  <si>
    <t>Administrative Staff Assistant</t>
  </si>
  <si>
    <t>Administrative Staff Specialist</t>
  </si>
  <si>
    <t>Administrative Staff Specialist Senior</t>
  </si>
  <si>
    <t>Agency Management Analyst</t>
  </si>
  <si>
    <t>Agency Management Analyst Lead</t>
  </si>
  <si>
    <t>Agency Management Analyst Senior</t>
  </si>
  <si>
    <t>Agricultural Technician</t>
  </si>
  <si>
    <t>Agricultural Technician Lead</t>
  </si>
  <si>
    <t>Agricultural Technician Supervisor</t>
  </si>
  <si>
    <t>Analytical Chemist</t>
  </si>
  <si>
    <t>Analytical Chemist Assistant</t>
  </si>
  <si>
    <t>Analytical Chemist Senior</t>
  </si>
  <si>
    <t>Animal Health Laboratory Worker</t>
  </si>
  <si>
    <t>Archaeologist</t>
  </si>
  <si>
    <t>Architectural Historian</t>
  </si>
  <si>
    <t>Armed Security Officer</t>
  </si>
  <si>
    <t>Asbestos Inspector</t>
  </si>
  <si>
    <t>Assets Manager</t>
  </si>
  <si>
    <t>Assistant Instructor</t>
  </si>
  <si>
    <t>Audio Visual Technician</t>
  </si>
  <si>
    <t>Audio Visual Technician Senior</t>
  </si>
  <si>
    <t>Auditing - External Auditor</t>
  </si>
  <si>
    <t>Auditing - External Auditor Senior</t>
  </si>
  <si>
    <t>Auditing - Internal Auditor</t>
  </si>
  <si>
    <t>Auditing - Internal Auditor Senior</t>
  </si>
  <si>
    <t xml:space="preserve">Bag Check Person </t>
  </si>
  <si>
    <t>Barista (misc)</t>
  </si>
  <si>
    <t>Bilingual Specialist  Social Services Publications</t>
  </si>
  <si>
    <t>Boiler Operator I</t>
  </si>
  <si>
    <t>Boiler Operator II</t>
  </si>
  <si>
    <t>Boiler Operator Senior I</t>
  </si>
  <si>
    <t>Boiler Operator Senior II</t>
  </si>
  <si>
    <t>Bookkeeper</t>
  </si>
  <si>
    <t>Bookkeeping II</t>
  </si>
  <si>
    <t>Bridge Design Drafter</t>
  </si>
  <si>
    <t>Bridge Design Drafter Senior</t>
  </si>
  <si>
    <t>Budget Analyst</t>
  </si>
  <si>
    <t>Budget Analyst Senior</t>
  </si>
  <si>
    <t>Building Attendant (misc)</t>
  </si>
  <si>
    <t xml:space="preserve">Busser </t>
  </si>
  <si>
    <t>Buyer</t>
  </si>
  <si>
    <t>Captain</t>
  </si>
  <si>
    <t>Caregiver Program</t>
  </si>
  <si>
    <t>Carpenter</t>
  </si>
  <si>
    <t>Carpenter Assistant</t>
  </si>
  <si>
    <t>Carpenter Senior</t>
  </si>
  <si>
    <t>Cartographic Drafter</t>
  </si>
  <si>
    <t>Cartographic Drafter Assistant</t>
  </si>
  <si>
    <t>Cartographic Supervisor</t>
  </si>
  <si>
    <t>Cashier</t>
  </si>
  <si>
    <t xml:space="preserve">Cashiers  </t>
  </si>
  <si>
    <t>CDL Driver</t>
  </si>
  <si>
    <t>Civil Engineer Trainee</t>
  </si>
  <si>
    <t>Claims Adjuster I</t>
  </si>
  <si>
    <t>Claims Adjuster II</t>
  </si>
  <si>
    <t>Claims Representative</t>
  </si>
  <si>
    <t>Claims Specialist</t>
  </si>
  <si>
    <t>Classification / Compensation Analyst</t>
  </si>
  <si>
    <t>Classification / Compensation Analyst Senior</t>
  </si>
  <si>
    <t>Classification / Compensation Consultant</t>
  </si>
  <si>
    <t>Clergy</t>
  </si>
  <si>
    <t xml:space="preserve">Clerk </t>
  </si>
  <si>
    <t>Clerk Jr</t>
  </si>
  <si>
    <t>Clerk Sr</t>
  </si>
  <si>
    <t>Closure/Disbursement Specialists</t>
  </si>
  <si>
    <t>Codes - Amusement Ride Inspector</t>
  </si>
  <si>
    <t>Codes - Construction Codes</t>
  </si>
  <si>
    <t>Codes - Elevator Code Inspector</t>
  </si>
  <si>
    <t>Codes - Housing Inspector</t>
  </si>
  <si>
    <t>Codes - Multi Sdwelling Inspector</t>
  </si>
  <si>
    <t>Codes - Plan Reviewer</t>
  </si>
  <si>
    <t>Codes - Sub Code Official</t>
  </si>
  <si>
    <t>Communication Specialist II</t>
  </si>
  <si>
    <t>Communications Specialist</t>
  </si>
  <si>
    <t>Compliance Officer Sr.</t>
  </si>
  <si>
    <t>Compliance Officer, Duplication of Benefits HSR</t>
  </si>
  <si>
    <t>Computer Operator Assistant</t>
  </si>
  <si>
    <t xml:space="preserve">Confidential Assistant </t>
  </si>
  <si>
    <t>Constituent Affairs Coordinator</t>
  </si>
  <si>
    <t>Constituent Services Representative</t>
  </si>
  <si>
    <t xml:space="preserve">Construction Inspector </t>
  </si>
  <si>
    <t>Construction Management Specialist</t>
  </si>
  <si>
    <t xml:space="preserve">Contract Analyst </t>
  </si>
  <si>
    <t xml:space="preserve">Contract Manager </t>
  </si>
  <si>
    <t>Contract Manager HSR</t>
  </si>
  <si>
    <t>Coordinator / MWOB</t>
  </si>
  <si>
    <t>CPA</t>
  </si>
  <si>
    <t>Customer Service Inbound I</t>
  </si>
  <si>
    <t>Customer Service Inbound II</t>
  </si>
  <si>
    <t>Customer Service Outbound I</t>
  </si>
  <si>
    <t>Customer Service Outbound II</t>
  </si>
  <si>
    <t>Customer Service Representative Bilingual</t>
  </si>
  <si>
    <t>Data Analyst/ Processor</t>
  </si>
  <si>
    <t xml:space="preserve">Data Entry Clerk </t>
  </si>
  <si>
    <t>Data Entry Clerk/Remittance Processor Blended</t>
  </si>
  <si>
    <t>Data Entry Operator</t>
  </si>
  <si>
    <t>Data Entry Operator Senior</t>
  </si>
  <si>
    <t>Detailing Representative I</t>
  </si>
  <si>
    <t>Detailing Representative II</t>
  </si>
  <si>
    <t>Direct Certification Coordinator</t>
  </si>
  <si>
    <t>Director of Facilities  HRC</t>
  </si>
  <si>
    <t xml:space="preserve">Dishwasher </t>
  </si>
  <si>
    <t>Dispatcher/Police</t>
  </si>
  <si>
    <t>Document Control Clerk</t>
  </si>
  <si>
    <t>Document Control Clerk / Filing Specialist</t>
  </si>
  <si>
    <t>Door Greeter</t>
  </si>
  <si>
    <t>EEO Officer</t>
  </si>
  <si>
    <t>EEO Program Analyst</t>
  </si>
  <si>
    <t>EEO Program Specialist</t>
  </si>
  <si>
    <t>Electrical Plan Reviewer</t>
  </si>
  <si>
    <t>Electrician</t>
  </si>
  <si>
    <t>Electrician Assistant</t>
  </si>
  <si>
    <t>Electrician Senior</t>
  </si>
  <si>
    <t>Electrician Supervisor Senior</t>
  </si>
  <si>
    <t>Electronic Equipment Install &amp; Repair Supervisor</t>
  </si>
  <si>
    <t>Electronic Equipment Install &amp; Repair Technician</t>
  </si>
  <si>
    <t>Electronic Technician</t>
  </si>
  <si>
    <t>Electronic Technician Senior</t>
  </si>
  <si>
    <t>Employee Relations Analyst</t>
  </si>
  <si>
    <t>Employee Relations Analyst Senior</t>
  </si>
  <si>
    <t>Engineering Design Drafting Specialist</t>
  </si>
  <si>
    <t>Engineering Design Drafting Supervisor</t>
  </si>
  <si>
    <t>Engineering Design Drafting Technician</t>
  </si>
  <si>
    <t>Engineering Drafting Technician</t>
  </si>
  <si>
    <t>Engineering Drafting Technician Senior</t>
  </si>
  <si>
    <t>Engineering Sr. Technician</t>
  </si>
  <si>
    <t>Environmental Engineer</t>
  </si>
  <si>
    <t>Environmental Engineer Senior</t>
  </si>
  <si>
    <t>Environmental Program Analyst</t>
  </si>
  <si>
    <t>Environmental Program Planner</t>
  </si>
  <si>
    <t>Environmental Program Specialist</t>
  </si>
  <si>
    <t>Environmental Specialist - Field</t>
  </si>
  <si>
    <t>Environmental Specialist Senior - Field</t>
  </si>
  <si>
    <t>Environmental Technician</t>
  </si>
  <si>
    <t>Environmental Technician Senior</t>
  </si>
  <si>
    <t>Equipment Repair Supervisor</t>
  </si>
  <si>
    <t>Equipment Repair Technician</t>
  </si>
  <si>
    <t>Equipment Repair Technician Senior</t>
  </si>
  <si>
    <t>Error Resolution and Document Processor</t>
  </si>
  <si>
    <t>Executive Secretary</t>
  </si>
  <si>
    <t>Executive Secretary Senior</t>
  </si>
  <si>
    <t>Field Program Compliance Supervisor</t>
  </si>
  <si>
    <t>Field Staff Technician</t>
  </si>
  <si>
    <t>Financial Admin Analyst</t>
  </si>
  <si>
    <t>Financial Advocate</t>
  </si>
  <si>
    <t>Fiscal Analyst</t>
  </si>
  <si>
    <t>Fiscal Assistant</t>
  </si>
  <si>
    <t>Fiscal Technical Senior</t>
  </si>
  <si>
    <t>Fiscal Technician</t>
  </si>
  <si>
    <t>Fiscal/Compliance Manager</t>
  </si>
  <si>
    <t>Flagger / Laborer</t>
  </si>
  <si>
    <t>Floor Clerk</t>
  </si>
  <si>
    <t>Food Operations Assistant</t>
  </si>
  <si>
    <t>Food Operations Manager Assistant</t>
  </si>
  <si>
    <t>Food Production Worker</t>
  </si>
  <si>
    <t>Food Service Super</t>
  </si>
  <si>
    <t>Forklift Operator</t>
  </si>
  <si>
    <t>Forklift Operator Senior</t>
  </si>
  <si>
    <t>General Clerical</t>
  </si>
  <si>
    <t xml:space="preserve">GIS Analyst </t>
  </si>
  <si>
    <t>GIS Specialist</t>
  </si>
  <si>
    <t>Grant Administrator</t>
  </si>
  <si>
    <t>Grant Manager</t>
  </si>
  <si>
    <t>Grant Manager II</t>
  </si>
  <si>
    <t>Grants Administrator Senior</t>
  </si>
  <si>
    <t>Graphic Artist</t>
  </si>
  <si>
    <t>Graphic Artist Senior</t>
  </si>
  <si>
    <t>Graphic Designer</t>
  </si>
  <si>
    <t>Graphic Designer Senior</t>
  </si>
  <si>
    <t>Grounds Worker</t>
  </si>
  <si>
    <t>Grounds Worker Lead</t>
  </si>
  <si>
    <t>Grounds Worker Senior</t>
  </si>
  <si>
    <t>Groundskeeper / Landscaper</t>
  </si>
  <si>
    <t>Groundskeeper / Landscaper Senior</t>
  </si>
  <si>
    <t>Health Data Specialist</t>
  </si>
  <si>
    <t>Health Data Specialist II</t>
  </si>
  <si>
    <t>Health Insurance Enrollment  Project Coordinator</t>
  </si>
  <si>
    <t>Heavy Industrial Materials Handler (Warehouseman)</t>
  </si>
  <si>
    <t>Heavy Industrial Materials Handler, Freezer (Warehouseman)</t>
  </si>
  <si>
    <t>Heavy Industrial Worker (General Laborer)</t>
  </si>
  <si>
    <t>Help Desk Analyst</t>
  </si>
  <si>
    <t>Help Desk Support</t>
  </si>
  <si>
    <t>Historical Preservation Specialist</t>
  </si>
  <si>
    <t>Home Repair Coordinator</t>
  </si>
  <si>
    <t>Home Repair Coordinator II</t>
  </si>
  <si>
    <t>Housekeeping Supervisor</t>
  </si>
  <si>
    <t>Housekeeping Supervisor Senior</t>
  </si>
  <si>
    <t>Housekeeping Worker</t>
  </si>
  <si>
    <t>Housekeeping Worker Senior</t>
  </si>
  <si>
    <t>Housing Advisor Senior</t>
  </si>
  <si>
    <t>Housing Chief Financial Officer</t>
  </si>
  <si>
    <t>Housing Inspectors  II</t>
  </si>
  <si>
    <t>Housing Inspectors  III</t>
  </si>
  <si>
    <t>Housing Monitor</t>
  </si>
  <si>
    <t>Housing Program Manager</t>
  </si>
  <si>
    <t>Housing Recovery Advisor</t>
  </si>
  <si>
    <t>Human Resources Assistant</t>
  </si>
  <si>
    <t>Human Resources Generalist</t>
  </si>
  <si>
    <t>Human Resources Generalist Senior</t>
  </si>
  <si>
    <t>HVAC Installation &amp; Repair Assistant</t>
  </si>
  <si>
    <t>HVAC Installation &amp; Repair Assistant Senior</t>
  </si>
  <si>
    <t>Infection Control Specialist</t>
  </si>
  <si>
    <t>Intake Specialist (HMGP)</t>
  </si>
  <si>
    <t>Inventory Specialist</t>
  </si>
  <si>
    <t>Inventory Worker Light</t>
  </si>
  <si>
    <t>Investigator</t>
  </si>
  <si>
    <t>Laboratory Mechanic</t>
  </si>
  <si>
    <t>Laboratory Mechanic Senior</t>
  </si>
  <si>
    <t>Laboratory Technician</t>
  </si>
  <si>
    <t>Laboratory Technician Senior</t>
  </si>
  <si>
    <t xml:space="preserve">Landlord Advisor </t>
  </si>
  <si>
    <t>Lead Trainer</t>
  </si>
  <si>
    <t>Legal Assistant</t>
  </si>
  <si>
    <t>Legal Assistant Senior</t>
  </si>
  <si>
    <t>Library Assistant</t>
  </si>
  <si>
    <t>Licensed Clinician - LPC/LCAD</t>
  </si>
  <si>
    <t>Lieutenant</t>
  </si>
  <si>
    <t>Light Industrial Worker (General Laborer)</t>
  </si>
  <si>
    <t xml:space="preserve">Line Cook/Prep Cook </t>
  </si>
  <si>
    <t>Loan Closer</t>
  </si>
  <si>
    <t>Loan Officer</t>
  </si>
  <si>
    <t>Locksmith</t>
  </si>
  <si>
    <t>Maintenance Field Worker</t>
  </si>
  <si>
    <t>Management Officer</t>
  </si>
  <si>
    <t>Manager</t>
  </si>
  <si>
    <t>Maritime Archaeologist</t>
  </si>
  <si>
    <t xml:space="preserve">Market Research Inbound </t>
  </si>
  <si>
    <t>Market Research Outbound</t>
  </si>
  <si>
    <t>Mason Plasterer</t>
  </si>
  <si>
    <t>Mason Plasterer Assistant</t>
  </si>
  <si>
    <t>Mechanic</t>
  </si>
  <si>
    <t>Medicaid Specialist</t>
  </si>
  <si>
    <t>Medical Assistant I</t>
  </si>
  <si>
    <t>Medical Assistant II</t>
  </si>
  <si>
    <t>Medical Biller I</t>
  </si>
  <si>
    <t>Medical Biller II</t>
  </si>
  <si>
    <t>Medical Records Clerk I</t>
  </si>
  <si>
    <t>Medical Records Clerk II</t>
  </si>
  <si>
    <t xml:space="preserve">Medical Social Work </t>
  </si>
  <si>
    <t>TBD</t>
  </si>
  <si>
    <t>Mobility Instructor</t>
  </si>
  <si>
    <t>Mortgage Analyst Coordinator</t>
  </si>
  <si>
    <t>Motor Vehicle Operator A</t>
  </si>
  <si>
    <t>Motor Vehicle Operator B</t>
  </si>
  <si>
    <t>Office Manager</t>
  </si>
  <si>
    <t>Office Services Aide</t>
  </si>
  <si>
    <t>Office Services Assistant</t>
  </si>
  <si>
    <t>Office Services Specialist</t>
  </si>
  <si>
    <t>Office Services Supervisor</t>
  </si>
  <si>
    <t>Office Services Supervisor Senior</t>
  </si>
  <si>
    <t>One Call Staff Meter Tester</t>
  </si>
  <si>
    <t>Online Clerk</t>
  </si>
  <si>
    <t>On-Site Administrator (Day)</t>
  </si>
  <si>
    <t>On-Site Administrator (Evening)</t>
  </si>
  <si>
    <t>Operator I</t>
  </si>
  <si>
    <t>Operator II</t>
  </si>
  <si>
    <t>Operator III (Key Disc Operator)</t>
  </si>
  <si>
    <t>Operator IV (Key Disc Operator)</t>
  </si>
  <si>
    <t>Packer</t>
  </si>
  <si>
    <t>Painter</t>
  </si>
  <si>
    <t>Paralegal</t>
  </si>
  <si>
    <t>Paralegal Program Specialist</t>
  </si>
  <si>
    <t>Paralegal Sr.</t>
  </si>
  <si>
    <t>Parking Lot Attendant</t>
  </si>
  <si>
    <t xml:space="preserve">PASP Program Assistant </t>
  </si>
  <si>
    <t xml:space="preserve">Pastry Cook/Baker </t>
  </si>
  <si>
    <t xml:space="preserve">Payment Clerk </t>
  </si>
  <si>
    <t>Payroll Assistant</t>
  </si>
  <si>
    <t>Payroll Clerk</t>
  </si>
  <si>
    <t>Personal Assistant</t>
  </si>
  <si>
    <t>Personal Assistant Senior</t>
  </si>
  <si>
    <t>Personnel Analyst</t>
  </si>
  <si>
    <t>Personnel Analyst Senior</t>
  </si>
  <si>
    <t>Personnel Practices Analyst</t>
  </si>
  <si>
    <t>Personnel Practices Analyst Senior</t>
  </si>
  <si>
    <t>Personnel Practices Manager</t>
  </si>
  <si>
    <t>Photocopy Supervisor</t>
  </si>
  <si>
    <t>Photocopy Technician</t>
  </si>
  <si>
    <t>Photographer</t>
  </si>
  <si>
    <t>Photographer Senior</t>
  </si>
  <si>
    <t>Photo-Typesetting Specialist</t>
  </si>
  <si>
    <t>Photo-Typesetting Supervisor</t>
  </si>
  <si>
    <t>Planning Grants Administrator</t>
  </si>
  <si>
    <t>Plumber / Steamfitter</t>
  </si>
  <si>
    <t>Plumber / Steamfitter Assistant</t>
  </si>
  <si>
    <t xml:space="preserve">Policy and Planning </t>
  </si>
  <si>
    <t>Postal Aide</t>
  </si>
  <si>
    <t>Postal Aide Senior</t>
  </si>
  <si>
    <t>Postal Assistant</t>
  </si>
  <si>
    <t>Principal Technical Assistant</t>
  </si>
  <si>
    <t>Printing Press Operator B</t>
  </si>
  <si>
    <t>Printing Press Operator Sr.</t>
  </si>
  <si>
    <t>Procurement Specialist Sr.</t>
  </si>
  <si>
    <t>Production Supervisor</t>
  </si>
  <si>
    <t xml:space="preserve">Program Assistant </t>
  </si>
  <si>
    <t>Program Compliance Specialist</t>
  </si>
  <si>
    <t>Program Compliance Supervisor</t>
  </si>
  <si>
    <t>Program Management Officer</t>
  </si>
  <si>
    <t>Program Manager</t>
  </si>
  <si>
    <t xml:space="preserve">Program Specialist </t>
  </si>
  <si>
    <t>Program Support Specialist</t>
  </si>
  <si>
    <t>Project Assistant</t>
  </si>
  <si>
    <t>Project Coordinator</t>
  </si>
  <si>
    <t>Public Relations Coordinator</t>
  </si>
  <si>
    <t>Public Relations Specialist</t>
  </si>
  <si>
    <t>Public Relations Specialist Assistant</t>
  </si>
  <si>
    <t>Purchasing / Procurement</t>
  </si>
  <si>
    <t>Quality Assurance</t>
  </si>
  <si>
    <t>Radio Specialist</t>
  </si>
  <si>
    <t>Radio Specialist Senior</t>
  </si>
  <si>
    <t>Receptionist</t>
  </si>
  <si>
    <t>Receptionist Senior</t>
  </si>
  <si>
    <t>Recruiter</t>
  </si>
  <si>
    <t>Regional Recovery Outreach Manager</t>
  </si>
  <si>
    <t>Remittance Processor</t>
  </si>
  <si>
    <t>Residential Plan Reviewer</t>
  </si>
  <si>
    <t>Right of Way Technician</t>
  </si>
  <si>
    <t>Right of Way Technician Supervisor</t>
  </si>
  <si>
    <t>Roll Fed Printer Operator - Midnight Shift</t>
  </si>
  <si>
    <t>Safety Engineer</t>
  </si>
  <si>
    <t>Safety Engineer Senior</t>
  </si>
  <si>
    <t>Sales &amp; Promotion Comparison Shopper I</t>
  </si>
  <si>
    <t>Sales &amp; Promotion Comparison Shopper II</t>
  </si>
  <si>
    <t>Sales &amp; Promotion Demonstrator I</t>
  </si>
  <si>
    <t>Sales &amp; Promotion Demonstrator II</t>
  </si>
  <si>
    <t>Sales &amp; Promotion Sampler</t>
  </si>
  <si>
    <t>Sales Inbound I</t>
  </si>
  <si>
    <t>Sales Inbound II</t>
  </si>
  <si>
    <t>Sales Outbound I</t>
  </si>
  <si>
    <t>Sales Outbound II</t>
  </si>
  <si>
    <t>Second Cook</t>
  </si>
  <si>
    <t>Second Cook Senior</t>
  </si>
  <si>
    <t>Secretary</t>
  </si>
  <si>
    <t>Secretary Senior</t>
  </si>
  <si>
    <t>Senior Legal Specialist</t>
  </si>
  <si>
    <t>Sergeant</t>
  </si>
  <si>
    <t>Server</t>
  </si>
  <si>
    <t>Sheet Metal Worker</t>
  </si>
  <si>
    <t>Sheet Metal Worker Assistant</t>
  </si>
  <si>
    <t>Sheet Metal Worker Lead</t>
  </si>
  <si>
    <t>Shipping / Receiving Clerk</t>
  </si>
  <si>
    <t>Social Worker</t>
  </si>
  <si>
    <t xml:space="preserve">Sous Chefs </t>
  </si>
  <si>
    <t>Special Paralegal Administrator</t>
  </si>
  <si>
    <t xml:space="preserve">Sr Server </t>
  </si>
  <si>
    <t>Sr. Compliance Officer</t>
  </si>
  <si>
    <t>Sr. Outside (Field) Claims Adjuster</t>
  </si>
  <si>
    <t>Stockroom Clerk</t>
  </si>
  <si>
    <t>Storekeeper Assistant I</t>
  </si>
  <si>
    <t>Storekeeper Assistant II</t>
  </si>
  <si>
    <t>Storekeeper I</t>
  </si>
  <si>
    <t>Storekeeper II</t>
  </si>
  <si>
    <t>Storekeeper III</t>
  </si>
  <si>
    <t>Storekeeper Senior</t>
  </si>
  <si>
    <t>Subcode Official - Building</t>
  </si>
  <si>
    <t>Subcode Official - Electrical</t>
  </si>
  <si>
    <t>Subcode Official - Plumbing</t>
  </si>
  <si>
    <t>Supervising Auditor</t>
  </si>
  <si>
    <t xml:space="preserve">Supervising Contract Manager </t>
  </si>
  <si>
    <t>Support Enforcement Specialist</t>
  </si>
  <si>
    <t>Support Enforcement Specialist Senior</t>
  </si>
  <si>
    <t>Systems Support Research Assistant</t>
  </si>
  <si>
    <t>Taxpayer Information &amp; Assistance Agent</t>
  </si>
  <si>
    <t>Teachers Aid / Classroom Helper</t>
  </si>
  <si>
    <t>Technical Writer</t>
  </si>
  <si>
    <t>Technician Water Monitoring</t>
  </si>
  <si>
    <t>Title Examiner</t>
  </si>
  <si>
    <t>Tool Room Assistant</t>
  </si>
  <si>
    <t>Tool Room Assistant Senior</t>
  </si>
  <si>
    <t>Trades Utilities  Worker Senior</t>
  </si>
  <si>
    <t>Trades Utility Worker</t>
  </si>
  <si>
    <t>Tradeshow Booth Attendant I</t>
  </si>
  <si>
    <t>Tradeshow Booth Attendant II</t>
  </si>
  <si>
    <t>Tradeshow Host/Hostess I</t>
  </si>
  <si>
    <t>Tradeshow Host/Hostess II</t>
  </si>
  <si>
    <t>Tradesman Helper</t>
  </si>
  <si>
    <t>Tradesman Helper Senior</t>
  </si>
  <si>
    <t>Traffic Controller</t>
  </si>
  <si>
    <t>Traffic Controller Senior</t>
  </si>
  <si>
    <t>Trainer</t>
  </si>
  <si>
    <t>Training  Supervisor</t>
  </si>
  <si>
    <t>Training Assistant</t>
  </si>
  <si>
    <t>Translator</t>
  </si>
  <si>
    <t>Transportation Data Analyst</t>
  </si>
  <si>
    <t>Transportation Data Analyst Senior</t>
  </si>
  <si>
    <t>Transportation Data Analyst Supervisor</t>
  </si>
  <si>
    <t>Transportation Data Technician</t>
  </si>
  <si>
    <t>Transportation District Utilities Specialist</t>
  </si>
  <si>
    <t>Transportation Engineering Technician -Survey</t>
  </si>
  <si>
    <t>Transportation Engineering Technician -Survey Senior</t>
  </si>
  <si>
    <t>Transportation Engineering Technician -Survey Supervisor</t>
  </si>
  <si>
    <t>Transportation Materials Technician</t>
  </si>
  <si>
    <t>Transportation Materials Technician Senior</t>
  </si>
  <si>
    <t>Transportation Materials Technician Specialist</t>
  </si>
  <si>
    <t>Transportation Materials Technician Supervisor</t>
  </si>
  <si>
    <t>Transportation Planning Specialist</t>
  </si>
  <si>
    <t>Transportation Planning Specialist Senior</t>
  </si>
  <si>
    <t>Transportation Technical Program Coordinator</t>
  </si>
  <si>
    <t>Transportation Technical Support Coordinator</t>
  </si>
  <si>
    <t>TV / Video Production Specialist</t>
  </si>
  <si>
    <t>TV / Video Production Technician</t>
  </si>
  <si>
    <t>Unarmed Security Guard</t>
  </si>
  <si>
    <t>Underwriter</t>
  </si>
  <si>
    <t>Upolsterer</t>
  </si>
  <si>
    <t>Utilization Review Analyst</t>
  </si>
  <si>
    <t>Utilization Review Analyst Senior</t>
  </si>
  <si>
    <t>Veterinary Pathologist</t>
  </si>
  <si>
    <t>Warehouse Specialist I</t>
  </si>
  <si>
    <t>Warehouse Specialist II</t>
  </si>
  <si>
    <t>Warehouse Specialist III</t>
  </si>
  <si>
    <t>Warehouse worker  (included)</t>
  </si>
  <si>
    <t>Warehouse Worker I</t>
  </si>
  <si>
    <t>Warehouse Worker II</t>
  </si>
  <si>
    <t>Welder</t>
  </si>
  <si>
    <t>Welder Senior</t>
  </si>
  <si>
    <t>Work Zone Safety Officer</t>
  </si>
  <si>
    <t>Worker's Compensation Specialist</t>
  </si>
  <si>
    <t>Counties</t>
  </si>
  <si>
    <t xml:space="preserve">Agency </t>
  </si>
  <si>
    <t>Adair</t>
  </si>
  <si>
    <t>005 Administrative Services</t>
  </si>
  <si>
    <t>Adams</t>
  </si>
  <si>
    <t>009 Agriculture and Land Stewardship</t>
  </si>
  <si>
    <t>Allamakee</t>
  </si>
  <si>
    <t>112 Attorney General's Office</t>
  </si>
  <si>
    <t>Appanoose</t>
  </si>
  <si>
    <t>114 Office of Consumer Advocate</t>
  </si>
  <si>
    <t>Audubon</t>
  </si>
  <si>
    <t>126 Auditor of State</t>
  </si>
  <si>
    <t>Benton</t>
  </si>
  <si>
    <t>131 Department for the Blind</t>
  </si>
  <si>
    <t>Black Hawk</t>
  </si>
  <si>
    <t>140 Iowa Ethics and Campaign Disclosure Board</t>
  </si>
  <si>
    <t>Boone</t>
  </si>
  <si>
    <t>167 Iowa Civil Rights Commission</t>
  </si>
  <si>
    <t>Bremer</t>
  </si>
  <si>
    <t>185 Office of Chief Information Officer (OCIO)</t>
  </si>
  <si>
    <t>Buchanan</t>
  </si>
  <si>
    <t>212 Commerce - Alcoholic Beverages Division</t>
  </si>
  <si>
    <t>Buena Vista</t>
  </si>
  <si>
    <t>213 Commerce - Banking Division</t>
  </si>
  <si>
    <t>Butler</t>
  </si>
  <si>
    <t>214 Commerce - Credit Union Division</t>
  </si>
  <si>
    <t>Calhoun</t>
  </si>
  <si>
    <t>216 Commerce - Insurance Division</t>
  </si>
  <si>
    <t>Carroll</t>
  </si>
  <si>
    <t>217 Commerce - Professional Licensing Division</t>
  </si>
  <si>
    <t>Cass</t>
  </si>
  <si>
    <t>219 Commerce - Utilities Division</t>
  </si>
  <si>
    <t>Cedar</t>
  </si>
  <si>
    <t>238 Corrections - Central Office</t>
  </si>
  <si>
    <t>Cerro Gordo</t>
  </si>
  <si>
    <t>242 Corrections - Iowa State Penitentiary Ft Madison</t>
  </si>
  <si>
    <t>Cherokee</t>
  </si>
  <si>
    <t>243 Corrections - Anamosa State Penitentiary</t>
  </si>
  <si>
    <t>Chickasaw</t>
  </si>
  <si>
    <t>244 Corrections - Medical &amp; Classification Center Oakdale</t>
  </si>
  <si>
    <t>Clarke</t>
  </si>
  <si>
    <t>245 Corrections - Newton Correctional Facility</t>
  </si>
  <si>
    <t>Clay</t>
  </si>
  <si>
    <t>246 Corrections - Mt. Pleasant Corr Facility</t>
  </si>
  <si>
    <t>Clayton</t>
  </si>
  <si>
    <t>247 Corrections - North Central Corr Facility Rockwell City</t>
  </si>
  <si>
    <t>Clinton</t>
  </si>
  <si>
    <t>248 Corrections - Clarinda Correctional Facility</t>
  </si>
  <si>
    <t>Crawford</t>
  </si>
  <si>
    <t>249 Corrections - Iowa Corr Institution for Women Mitchellville</t>
  </si>
  <si>
    <t>Dallas</t>
  </si>
  <si>
    <t>250 Corrections - Iowa Prison Industries</t>
  </si>
  <si>
    <t>Davis</t>
  </si>
  <si>
    <t>251 Corrections - Anamosa Farm Accounts</t>
  </si>
  <si>
    <t>Decatur</t>
  </si>
  <si>
    <t>252 Corrections - Fort Dodge Correctional Facility</t>
  </si>
  <si>
    <t>Delaware</t>
  </si>
  <si>
    <t>259 Cultural Affairs</t>
  </si>
  <si>
    <t>Des Moines</t>
  </si>
  <si>
    <t>269 Economic Development</t>
  </si>
  <si>
    <t>Dickinson</t>
  </si>
  <si>
    <t>270 Iowa Finance Authority</t>
  </si>
  <si>
    <t>Dubuque</t>
  </si>
  <si>
    <t>282 Education</t>
  </si>
  <si>
    <t>Emmet</t>
  </si>
  <si>
    <t>283 Vocational Rehabilitation Services</t>
  </si>
  <si>
    <t>Fayette</t>
  </si>
  <si>
    <t>284 College Student Aid Commission</t>
  </si>
  <si>
    <t>Floyd</t>
  </si>
  <si>
    <t>285 Iowa Public Television</t>
  </si>
  <si>
    <t>Franklin</t>
  </si>
  <si>
    <t>286 Board of Education Examiners</t>
  </si>
  <si>
    <t>Fremont</t>
  </si>
  <si>
    <t>297 Department on Aging</t>
  </si>
  <si>
    <t>Greene</t>
  </si>
  <si>
    <t>309 Iowa Workforce Development</t>
  </si>
  <si>
    <t>Grundy</t>
  </si>
  <si>
    <t>336 Iowa Communications Network</t>
  </si>
  <si>
    <t>Guthrie</t>
  </si>
  <si>
    <t>350 Governor's Office</t>
  </si>
  <si>
    <t>Hamilton</t>
  </si>
  <si>
    <t>351 Governor Elect's Office</t>
  </si>
  <si>
    <t>Hancock</t>
  </si>
  <si>
    <t>379 Human Rights</t>
  </si>
  <si>
    <t>Hardin</t>
  </si>
  <si>
    <t>401 Human Services</t>
  </si>
  <si>
    <t>Harrison</t>
  </si>
  <si>
    <t>402 Human Services - Community Services</t>
  </si>
  <si>
    <t>Henry</t>
  </si>
  <si>
    <t>405 Human Services - Eldora State Training School</t>
  </si>
  <si>
    <t>Howard</t>
  </si>
  <si>
    <t>406 Human Services - Civil Commitment Unit / Sexual Offenders</t>
  </si>
  <si>
    <t>Humboldt</t>
  </si>
  <si>
    <t>407 Human Services - Cherokee Mental Health Institution</t>
  </si>
  <si>
    <t>Ida</t>
  </si>
  <si>
    <t>409 Human Services - Independence Mental Health Institution</t>
  </si>
  <si>
    <t>Iowa</t>
  </si>
  <si>
    <t>411 Human Services - Glenwood Resource Center</t>
  </si>
  <si>
    <t>Jackson</t>
  </si>
  <si>
    <t>412 Human Services - Woodward Resource Center</t>
  </si>
  <si>
    <t>Jasper</t>
  </si>
  <si>
    <t>413 Human Services - Assistance Payment</t>
  </si>
  <si>
    <t>Jefferson</t>
  </si>
  <si>
    <t>427 Inspections and Appeals</t>
  </si>
  <si>
    <t>Johnson</t>
  </si>
  <si>
    <t>428 Inspections and Appeals - State Public Defender</t>
  </si>
  <si>
    <t>Jones</t>
  </si>
  <si>
    <t>429 Inspections and Appeals - Racing and Gaming Commission</t>
  </si>
  <si>
    <t>Keokuk</t>
  </si>
  <si>
    <t>444 Judicial Branch</t>
  </si>
  <si>
    <t>Kossuth</t>
  </si>
  <si>
    <t>467 Law Enforcement Academy</t>
  </si>
  <si>
    <t>Lee</t>
  </si>
  <si>
    <t>500 Legislative - House</t>
  </si>
  <si>
    <t>Linn</t>
  </si>
  <si>
    <t>501 Legislative - Senate</t>
  </si>
  <si>
    <t>Louisa</t>
  </si>
  <si>
    <t>502 Legislative - Joint Expenses</t>
  </si>
  <si>
    <t>Lucas</t>
  </si>
  <si>
    <t>503 Legislative - Office of Ombudsman</t>
  </si>
  <si>
    <t>Lyon</t>
  </si>
  <si>
    <t>504 Legislative Services</t>
  </si>
  <si>
    <t>Madison</t>
  </si>
  <si>
    <t>532 Management</t>
  </si>
  <si>
    <t>Mahaska</t>
  </si>
  <si>
    <t>542 Natural Resources</t>
  </si>
  <si>
    <t>Marion</t>
  </si>
  <si>
    <t>547 Board of Parole</t>
  </si>
  <si>
    <t>Marshall</t>
  </si>
  <si>
    <t>553 Iowa Public Employees Retirement System (IPERS)</t>
  </si>
  <si>
    <t>Mills</t>
  </si>
  <si>
    <t>572 Public Employment Relations Board</t>
  </si>
  <si>
    <t>Mitchell</t>
  </si>
  <si>
    <t>582 Public Defense</t>
  </si>
  <si>
    <t>Monona</t>
  </si>
  <si>
    <t>583 Public Defense - Homeland Sec &amp; Emergency Mngmnt Div</t>
  </si>
  <si>
    <t>Monroe</t>
  </si>
  <si>
    <t>588 Public Health</t>
  </si>
  <si>
    <t>Montgomery</t>
  </si>
  <si>
    <t>592 Public Information Board</t>
  </si>
  <si>
    <t>Muscatine</t>
  </si>
  <si>
    <t>595 Public Safety</t>
  </si>
  <si>
    <t>O'Brien</t>
  </si>
  <si>
    <t>615 Board of Regents</t>
  </si>
  <si>
    <t>Osceola</t>
  </si>
  <si>
    <t>625 Revenue</t>
  </si>
  <si>
    <t>Page</t>
  </si>
  <si>
    <t>627 Lottery</t>
  </si>
  <si>
    <t>Palo Alto</t>
  </si>
  <si>
    <t>635 Secretary of State</t>
  </si>
  <si>
    <t>Plymouth</t>
  </si>
  <si>
    <t>642 Governor's Office of Drug Control Policy</t>
  </si>
  <si>
    <t>Pocahontas</t>
  </si>
  <si>
    <t>645 Transportation</t>
  </si>
  <si>
    <t>Polk</t>
  </si>
  <si>
    <t>654 Executive Council</t>
  </si>
  <si>
    <t>Pottawattamie</t>
  </si>
  <si>
    <t>655 Treasurer of State</t>
  </si>
  <si>
    <t>Poweshiek</t>
  </si>
  <si>
    <t>657 Treasurer of State - Tobacco</t>
  </si>
  <si>
    <t>Ringgold</t>
  </si>
  <si>
    <t>670 Veterans Affairs</t>
  </si>
  <si>
    <t>Sac</t>
  </si>
  <si>
    <t>671 Iowa Veterans Home</t>
  </si>
  <si>
    <t>Scott</t>
  </si>
  <si>
    <t>Shelby</t>
  </si>
  <si>
    <t>Sioux</t>
  </si>
  <si>
    <t>Story</t>
  </si>
  <si>
    <t>Tama</t>
  </si>
  <si>
    <t>Taylor</t>
  </si>
  <si>
    <t>Union</t>
  </si>
  <si>
    <t>Van Buren</t>
  </si>
  <si>
    <t>Wapello</t>
  </si>
  <si>
    <t>Warren</t>
  </si>
  <si>
    <t>Washington</t>
  </si>
  <si>
    <t>Wayne</t>
  </si>
  <si>
    <t>Webster</t>
  </si>
  <si>
    <t>Winnebago</t>
  </si>
  <si>
    <t>Winneshiek</t>
  </si>
  <si>
    <t>Woodbury</t>
  </si>
  <si>
    <t>Worth</t>
  </si>
  <si>
    <t>Wright</t>
  </si>
  <si>
    <t>Position Category</t>
  </si>
  <si>
    <t>General Administrative</t>
  </si>
  <si>
    <t>Human Resources</t>
  </si>
  <si>
    <t>Human Services</t>
  </si>
  <si>
    <t>Insurance</t>
  </si>
  <si>
    <t>Media</t>
  </si>
  <si>
    <t>Tax</t>
  </si>
  <si>
    <t>Technical</t>
  </si>
  <si>
    <t>Food Related Services</t>
  </si>
  <si>
    <t xml:space="preserve">Laborer/Industrial </t>
  </si>
  <si>
    <t>Security</t>
  </si>
  <si>
    <t>Trades</t>
  </si>
  <si>
    <t>Accounting/Finance</t>
  </si>
  <si>
    <t>Call Center/Customer Service</t>
  </si>
  <si>
    <t>Misc</t>
  </si>
  <si>
    <t>Misc Finance/Acctg</t>
  </si>
  <si>
    <t>Misc Finance/Accounting personnel not otherwise listed</t>
  </si>
  <si>
    <t>Neg</t>
  </si>
  <si>
    <t>Misc Admin/Call Center/CS</t>
  </si>
  <si>
    <t>Misc Admin/Call Center/Cust Service personnel not otherwise listed</t>
  </si>
  <si>
    <t>Misc Food Related Services</t>
  </si>
  <si>
    <t>Misc Food Related personnel not otherwise listed</t>
  </si>
  <si>
    <t>Misc HR/HS/Professional</t>
  </si>
  <si>
    <t>Misc Professional personnel not otherwise listed</t>
  </si>
  <si>
    <t>Misc Insurance</t>
  </si>
  <si>
    <t>Misc Insurance services personnel not otherwise listed</t>
  </si>
  <si>
    <t>Misc Laborer/Industrial</t>
  </si>
  <si>
    <t>Misc Labor/Industrial personnel not otherwise listed</t>
  </si>
  <si>
    <t>Misc Media</t>
  </si>
  <si>
    <t>Misc Media personnel not otherwise listed</t>
  </si>
  <si>
    <t>Misc Security</t>
  </si>
  <si>
    <t>Misc Security personnel not otherwise listed</t>
  </si>
  <si>
    <t>Misc Tax</t>
  </si>
  <si>
    <t>Misc Tax personnel not otherwise listed</t>
  </si>
  <si>
    <t>Misc Technical/Engineering</t>
  </si>
  <si>
    <t>Misc Technical personnel not otherwise listed</t>
  </si>
  <si>
    <t>Misc Trades</t>
  </si>
  <si>
    <t>Misc Trades personnel not otherwise listed</t>
  </si>
  <si>
    <t>Note: The bill rates and markups implied therefrom presented above include costs related to the “Affordable Care Act”, but exclude certain statutory business and payroll costs that are imposed by some states and local government entities.  Such costs include, for example, but are not limited to, Sales Taxes, WA Business and Occupational Tax, Ohio Commercial Activity Tax, San Francisco Payroll Expense Tax, Mandatory Paid Time Off for Illness ("Sick Time"), and other levies on business activity.  These costs will be billed separately as incurred, based on actual costs, with no markup.  Should any current statutory costs increase substantially or should new statutory costs be mandated, Acro reserves the right to pass the burden of such cost increases through to clients as incurred, based on actual costs, with no markup.</t>
  </si>
  <si>
    <t>Position Categories</t>
  </si>
  <si>
    <t>PC</t>
  </si>
  <si>
    <t>P</t>
  </si>
  <si>
    <t>Row</t>
  </si>
  <si>
    <t>position</t>
  </si>
  <si>
    <t>_</t>
  </si>
  <si>
    <t>This makes the position and categories work. (18 months)</t>
  </si>
  <si>
    <t>N/A</t>
  </si>
  <si>
    <t>Medical</t>
  </si>
  <si>
    <t>Certified Nurses Aide I / 1-2 years of exp.</t>
  </si>
  <si>
    <t>Certified Nurses Aide II / 2-3 years of exp.</t>
  </si>
  <si>
    <t>Certified Nurses Aide III / 3-5 years of exp.</t>
  </si>
  <si>
    <t>Counselor I / 1-2 years of exp.</t>
  </si>
  <si>
    <t>Counselor II / 2-3 years of exp.</t>
  </si>
  <si>
    <t>Counselor III / 3-5 years of exp.</t>
  </si>
  <si>
    <t>Counselor Manager</t>
  </si>
  <si>
    <t>Dental Assistant</t>
  </si>
  <si>
    <t>Dental Hygienist</t>
  </si>
  <si>
    <t>Dentist</t>
  </si>
  <si>
    <t>Direct Service Associate I / 1-2 years of exp.</t>
  </si>
  <si>
    <t>Direct Service Associate II / 2-3 years of exp.</t>
  </si>
  <si>
    <t>Direct Service Associate III / 4 years of exp.</t>
  </si>
  <si>
    <t>Direct Service Associate III / 5 years of exp.</t>
  </si>
  <si>
    <t>Direct Service Associate IV / 5+ years of exp.</t>
  </si>
  <si>
    <t>Health Care Compliance Specialist I / 1-2 years of exp.</t>
  </si>
  <si>
    <t>Health Care Compliance Specialist II / 2-3 years of exp.</t>
  </si>
  <si>
    <t>Health Care Compliance Manager / 3+ years of exp.</t>
  </si>
  <si>
    <t>Health Care Manager</t>
  </si>
  <si>
    <t>Health Care Technician</t>
  </si>
  <si>
    <t>Health Care Technologist II / 2-3 years of exp.</t>
  </si>
  <si>
    <t>Health Care Technologist III / 3-5 years of exp.</t>
  </si>
  <si>
    <t>Laboratory and Research Aide</t>
  </si>
  <si>
    <t>Laboratory and Research Technician</t>
  </si>
  <si>
    <t>Laboratory and Research Specialist I</t>
  </si>
  <si>
    <t>Laboratory and Research Specialist II (Advance-Expert)</t>
  </si>
  <si>
    <t>Laboratory and Research Specialist II (Supervisor)</t>
  </si>
  <si>
    <t>Laboratory and Research Manager</t>
  </si>
  <si>
    <t>Licensed Practical Nurse I / 1-2 years exp.</t>
  </si>
  <si>
    <t>Licensed Practical Nurse II / 3-5 years exp.</t>
  </si>
  <si>
    <t>Medical Doctor</t>
  </si>
  <si>
    <t>Nurse Practitioner / 1-2 years exp.</t>
  </si>
  <si>
    <t>Nurse Practitioner II / 3-5 years exp.</t>
  </si>
  <si>
    <t>Nurse Practitioner III / 5+ years exp.</t>
  </si>
  <si>
    <t>Pharmacy Technician</t>
  </si>
  <si>
    <t>Pharmacist</t>
  </si>
  <si>
    <t>Physical Therapist</t>
  </si>
  <si>
    <t>Physician Assistant</t>
  </si>
  <si>
    <t>Program Administration Specialist I - Nutritionist &amp; Dietitian</t>
  </si>
  <si>
    <t>Psychologist I / Psychology Associate I / 1-2 years of exp.</t>
  </si>
  <si>
    <t>Psychologist II / Psychology Associate II / 2-3 years of exp.</t>
  </si>
  <si>
    <t>Psychologist III / Psychology Associate III / 3-5 years of exp.</t>
  </si>
  <si>
    <t>Psychology Manager / 5+ years of exp.</t>
  </si>
  <si>
    <t>Registered Nurse I / 1-2 years exp.</t>
  </si>
  <si>
    <t>Registered Nurse II / 3+ years exp.</t>
  </si>
  <si>
    <t>Registered Nurse III / 5+ years exp.</t>
  </si>
  <si>
    <t>Registered Nurse Manager I / 1-3 years exp.</t>
  </si>
  <si>
    <t>Therapist Assistant / Therapist I</t>
  </si>
  <si>
    <t>Therapist I / 1-2 years of exp.</t>
  </si>
  <si>
    <t>Therapist II / 2-3years of exp.</t>
  </si>
  <si>
    <t>Therapist II (SLP/Aud)</t>
  </si>
  <si>
    <t>Therapist III / 3-5 years of exp.</t>
  </si>
  <si>
    <t>Therapist Manager I</t>
  </si>
  <si>
    <t>Therapist Manager II</t>
  </si>
  <si>
    <t>Misc - Positions not listed elsewhere</t>
  </si>
  <si>
    <t>IT</t>
  </si>
  <si>
    <t>Application/Software Developer I</t>
  </si>
  <si>
    <t>Application/Software Developer II</t>
  </si>
  <si>
    <t>Application/Software Developer III</t>
  </si>
  <si>
    <t>Application/Software Developer IV</t>
  </si>
  <si>
    <t>Architect I</t>
  </si>
  <si>
    <t>Architect II</t>
  </si>
  <si>
    <t>Architect III</t>
  </si>
  <si>
    <t>Architect IV</t>
  </si>
  <si>
    <t>Business Analyst I</t>
  </si>
  <si>
    <t>Business Analyst III</t>
  </si>
  <si>
    <t>Business Analyst IV</t>
  </si>
  <si>
    <t>Business Intelligence Developer I</t>
  </si>
  <si>
    <t>Business Intelligence Developer II</t>
  </si>
  <si>
    <t>Business Intelligence Developer III</t>
  </si>
  <si>
    <t>CADD Technician I</t>
  </si>
  <si>
    <t>CADD Technician II</t>
  </si>
  <si>
    <t>CADD Technician III</t>
  </si>
  <si>
    <t>Computer Operator / SQL I Developer</t>
  </si>
  <si>
    <t>Computer Operator / SQL II Developer</t>
  </si>
  <si>
    <t>Computer Operator / SQL III Developer</t>
  </si>
  <si>
    <t>Configuration Analyst/Specialist I</t>
  </si>
  <si>
    <t>Configuration Analyst/Specialist II</t>
  </si>
  <si>
    <t>Configuration Analyst/Specialist III</t>
  </si>
  <si>
    <t>Configuration Analyst/Specialist IV</t>
  </si>
  <si>
    <t>Cyber Security Analyst/Specialist I</t>
  </si>
  <si>
    <t>Cyber Security Analyst/Specialist II</t>
  </si>
  <si>
    <t>Cyber Security Analyst/Specialist III</t>
  </si>
  <si>
    <t>Data Analyst I</t>
  </si>
  <si>
    <t>Data Analyst II</t>
  </si>
  <si>
    <t>Data Analyst III</t>
  </si>
  <si>
    <t>Data Communications Network Analyst I</t>
  </si>
  <si>
    <t>Data Communications Network Analyst II</t>
  </si>
  <si>
    <t>Data Communications Network Analyst III</t>
  </si>
  <si>
    <t>Data Communications Network Analyst IV</t>
  </si>
  <si>
    <t>Data Processing Operations Control I</t>
  </si>
  <si>
    <t>Data Processing Operations Control II</t>
  </si>
  <si>
    <t>Data Processing Operations Control III</t>
  </si>
  <si>
    <t>Data Processing Planning Analyst I</t>
  </si>
  <si>
    <t>Data Processing Planning Analyst II</t>
  </si>
  <si>
    <t>Data Processing Planning Analyst III</t>
  </si>
  <si>
    <t>Data Warehouse Administrator I</t>
  </si>
  <si>
    <t>Data Warehouse Administrator II</t>
  </si>
  <si>
    <t>Data Warehouse Administrator III</t>
  </si>
  <si>
    <t>Data Warehouse Developer I</t>
  </si>
  <si>
    <t>Data Warehouse Developer II</t>
  </si>
  <si>
    <t>Data Warehouse Developer III</t>
  </si>
  <si>
    <t>Database Administrator I</t>
  </si>
  <si>
    <t>Database Administrator II</t>
  </si>
  <si>
    <t>Database Administrator III</t>
  </si>
  <si>
    <t>Database Administrator - Oracle I</t>
  </si>
  <si>
    <t>Database Administrator - Oracle II</t>
  </si>
  <si>
    <t>Database Administrator - Oracle III</t>
  </si>
  <si>
    <t>Database Developer I</t>
  </si>
  <si>
    <t>Database Developer II</t>
  </si>
  <si>
    <t>Database Developer III</t>
  </si>
  <si>
    <t>Database Modeler I</t>
  </si>
  <si>
    <t>Database Modeler II</t>
  </si>
  <si>
    <t>Database Modeler III</t>
  </si>
  <si>
    <t>Database Specialist I</t>
  </si>
  <si>
    <t>Database Specialist II</t>
  </si>
  <si>
    <t>Database Specialist III</t>
  </si>
  <si>
    <t>Documentation Specialist / Technical Writer I</t>
  </si>
  <si>
    <t>Documentation Specialist / Technical Writer II</t>
  </si>
  <si>
    <t>Documentation Specialist / Technical Writer III</t>
  </si>
  <si>
    <t>Documentation Specialist / Technical Writer IV</t>
  </si>
  <si>
    <t>EDP Planning Analyst I</t>
  </si>
  <si>
    <t>EDP Planning Analyst II</t>
  </si>
  <si>
    <t>EDP Planning Analyst III</t>
  </si>
  <si>
    <t>ETL Developer I</t>
  </si>
  <si>
    <t>ETL Developer II</t>
  </si>
  <si>
    <t>ETL Developer III</t>
  </si>
  <si>
    <t>GISs Specialist II</t>
  </si>
  <si>
    <t>GISs Specialist III</t>
  </si>
  <si>
    <t>Information Systems &amp; Security Specialist/Auditor I</t>
  </si>
  <si>
    <t>Information Systems &amp; Security Specialist/Auditor II</t>
  </si>
  <si>
    <t>Information Systems &amp; Security Specialist/Auditor III</t>
  </si>
  <si>
    <t>IT Consultant / Subject Matter Expert I</t>
  </si>
  <si>
    <t>IT Consultant / Subject Matter Expert II</t>
  </si>
  <si>
    <t>IT Consultant / Subject Matter Expert III</t>
  </si>
  <si>
    <t>IT Consultant / Subject Matter Expert IV</t>
  </si>
  <si>
    <t>IT Consultant / Subject Matter Expert - Team Lead</t>
  </si>
  <si>
    <t>IT Consultant / Subject Matter Expert - Manager</t>
  </si>
  <si>
    <t>IT Trainer I</t>
  </si>
  <si>
    <t>IT Trainer II</t>
  </si>
  <si>
    <t>IT Trainer III</t>
  </si>
  <si>
    <t>Java Programmer/Developer I</t>
  </si>
  <si>
    <t>Java Programmer/Developer II</t>
  </si>
  <si>
    <t>Java Programmer/Developer III</t>
  </si>
  <si>
    <t>LAN/WAN Administrator I</t>
  </si>
  <si>
    <t>LAN/WAN Administrator II</t>
  </si>
  <si>
    <t>LAN/WAN Administrator III</t>
  </si>
  <si>
    <t>Management Information Specialist I</t>
  </si>
  <si>
    <t>Management Information Specialist II</t>
  </si>
  <si>
    <t>Management Information Specialist III</t>
  </si>
  <si>
    <t>Network Administrator I</t>
  </si>
  <si>
    <t>Network Administrator II</t>
  </si>
  <si>
    <t>Network Administrator III</t>
  </si>
  <si>
    <t>Network Engineer I</t>
  </si>
  <si>
    <t>Network Engineer II</t>
  </si>
  <si>
    <t>Network Engineer III</t>
  </si>
  <si>
    <t>Network Engineer IV</t>
  </si>
  <si>
    <t>PC LAN Technician I</t>
  </si>
  <si>
    <t>PC LAN Technician II</t>
  </si>
  <si>
    <t>PC LAN Technician III</t>
  </si>
  <si>
    <t>Pega Business Architect I</t>
  </si>
  <si>
    <t>Pega Business Architect II - Technical</t>
  </si>
  <si>
    <t>Pega Business Architect III - Senior</t>
  </si>
  <si>
    <t>Pega Business Architect IV - Lead</t>
  </si>
  <si>
    <t>Pega Mobile Architect</t>
  </si>
  <si>
    <t>Pega System Architect I</t>
  </si>
  <si>
    <t>Pega System Architect II - Senior</t>
  </si>
  <si>
    <t>Pega System Architect III - Lead</t>
  </si>
  <si>
    <t>PeopleSoft Consultant II</t>
  </si>
  <si>
    <t>PeopleSoft Consultant III</t>
  </si>
  <si>
    <t>PeopleSoft Consultant IV</t>
  </si>
  <si>
    <t>Program Manager - IT - I</t>
  </si>
  <si>
    <t>Program Manager - IT - II</t>
  </si>
  <si>
    <t>Program Manager - IT - III</t>
  </si>
  <si>
    <t>Programmer I</t>
  </si>
  <si>
    <t>Programmer II</t>
  </si>
  <si>
    <t>Programmer III</t>
  </si>
  <si>
    <t>Programmer IV</t>
  </si>
  <si>
    <t>Programmer V</t>
  </si>
  <si>
    <t>Project Manager - IT - I</t>
  </si>
  <si>
    <t>Project Manager - IT - II</t>
  </si>
  <si>
    <t>Project Manager - IT - III</t>
  </si>
  <si>
    <t>Project Manager - IT - IV</t>
  </si>
  <si>
    <t>Quality Assurance I</t>
  </si>
  <si>
    <t>Quality Assurance II</t>
  </si>
  <si>
    <t>Quality Assurance III</t>
  </si>
  <si>
    <t>Quality Assurance IV</t>
  </si>
  <si>
    <t>SAP Consultant I</t>
  </si>
  <si>
    <t>SAP Consultant II</t>
  </si>
  <si>
    <t>SAP Consultant III</t>
  </si>
  <si>
    <t>Security Engineer I</t>
  </si>
  <si>
    <t>Security Engineer II</t>
  </si>
  <si>
    <t>Security Engineer III</t>
  </si>
  <si>
    <t>Software Engineer I</t>
  </si>
  <si>
    <t>Software Engineer II</t>
  </si>
  <si>
    <t>Software Engineer III</t>
  </si>
  <si>
    <t>Software Engineer IV</t>
  </si>
  <si>
    <t>System Administrator I</t>
  </si>
  <si>
    <t>System Administrator II</t>
  </si>
  <si>
    <t>System Administrator III</t>
  </si>
  <si>
    <t>System Administrator IV</t>
  </si>
  <si>
    <t>System Analyst / Engineer I</t>
  </si>
  <si>
    <t>System Analyst / Engineer II</t>
  </si>
  <si>
    <t>System Analyst / Engineer III</t>
  </si>
  <si>
    <t>System Analyst / Engineer IV</t>
  </si>
  <si>
    <t>System Architect/Solution Architect I</t>
  </si>
  <si>
    <t>System Architect/Solution Architect II</t>
  </si>
  <si>
    <t>System Architect/Solution Architect III</t>
  </si>
  <si>
    <t>System Architect/Solution Architect IV</t>
  </si>
  <si>
    <t>System/Server Administrator I</t>
  </si>
  <si>
    <t>System/Server Administrator II</t>
  </si>
  <si>
    <t>System/Server Administrator III</t>
  </si>
  <si>
    <t>System/Server Administrator IV</t>
  </si>
  <si>
    <t>Technical Support Specialist/Desktop Support I</t>
  </si>
  <si>
    <t>Technical Support Specialist/Desktop Support II</t>
  </si>
  <si>
    <t>Technical Support Specialist/Desktop Support III</t>
  </si>
  <si>
    <t>Technical Support Specialist/Desktop Support IV</t>
  </si>
  <si>
    <t>Telecommunications Specialist I</t>
  </si>
  <si>
    <t>Telecommunications Specialist II</t>
  </si>
  <si>
    <t>Telecommunications Specialist III</t>
  </si>
  <si>
    <t>Tester I</t>
  </si>
  <si>
    <t>Tester II</t>
  </si>
  <si>
    <t>Tester III - Lead</t>
  </si>
  <si>
    <t>Tester IV - Lead</t>
  </si>
  <si>
    <t>Tester V - Manager</t>
  </si>
  <si>
    <t>Web Content/Communications Specialist I</t>
  </si>
  <si>
    <t>Web Content/Communications Specialist II</t>
  </si>
  <si>
    <t>Web Content/Communications Specialist III</t>
  </si>
  <si>
    <t>Misc IT Classification</t>
  </si>
  <si>
    <t>Janitorial Services Provider I</t>
  </si>
  <si>
    <t>Janitorial Services Provider II</t>
  </si>
  <si>
    <t xml:space="preserve">Business Analyst II </t>
  </si>
  <si>
    <t>Data Scientist - IT  I</t>
  </si>
  <si>
    <t>Data Scientist - IT  II</t>
  </si>
  <si>
    <t>Data Scientist - IT  III</t>
  </si>
  <si>
    <t xml:space="preserve">GISs Specialist I </t>
  </si>
  <si>
    <t>Graphic Designer - IT  I</t>
  </si>
  <si>
    <t>Graphic Designer - IT  II</t>
  </si>
  <si>
    <t>Graphic Designer - IT  III</t>
  </si>
  <si>
    <t>Help Desk Analyst - IT  I</t>
  </si>
  <si>
    <t>Help Desk Analyst - IT  II</t>
  </si>
  <si>
    <t>Help Desk Analyst - IT  III</t>
  </si>
  <si>
    <t xml:space="preserve">Health Care Technologist I / 1-2 years of exp. </t>
  </si>
  <si>
    <t>Registered Nurse Manager II  3-5 years exp.</t>
  </si>
  <si>
    <t xml:space="preserve">This form is to be completed for all requests for temporary staffing services using a state approved vendor. Please submit the completed form to your assigned DAS Human Resources Consultant. Note: If you are hiring a temporary employee on state payroll, please use the Hiring Justification form instead of this form. </t>
  </si>
  <si>
    <t>SHORT-TERM TEMPORARY ASSIGNMENT (not to exceed 780 hours in a fiscal year)</t>
  </si>
  <si>
    <t>Do you already have someone recruited to fill this role? (y/n)</t>
  </si>
  <si>
    <t>DAS Human Resource Consultant</t>
  </si>
  <si>
    <t>DAS Recruiting Coordinator</t>
  </si>
  <si>
    <t>Agency:</t>
  </si>
  <si>
    <t>All 18-month project assignments will require an additional approval from the DAS - COO</t>
  </si>
  <si>
    <t>Billing Contact Name and Email (required):</t>
  </si>
  <si>
    <t>If yes, is this person a prior state employee? (y/n)</t>
  </si>
  <si>
    <t>DOM - Fiscal Analyst</t>
  </si>
  <si>
    <t>If yes - please list the candidate's name and contact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</si>
</sst>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8" formatCode="&quot;$&quot;#,##0.00_);[Red]\(&quot;$&quot;#,##0.00\)"/>
    <numFmt numFmtId="44" formatCode="_(&quot;$&quot;* #,##0.00_);_(&quot;$&quot;* \(#,##0.00\);_(&quot;$&quot;* &quot;-&quot;??_);_(@_)"/>
    <numFmt numFmtId="43" formatCode="_(* #,##0.00_);_(* \(#,##0.00\);_(* &quot;-&quot;??_);_(@_)"/>
    <numFmt numFmtId="164" formatCode="_(* #,##0_);_(* \(#,##0\);_(* &quot;-&quot;??_);_(@_)"/>
    <numFmt numFmtId="165" formatCode="m/d/yy;@"/>
    <numFmt numFmtId="166" formatCode="&quot;$&quot;#,##0.00"/>
    <numFmt numFmtId="167" formatCode="_(&quot;$&quot;* #,##0.00_);_(&quot;$&quot;* \(#,##0.00\);&quot;-&quot;_)"/>
    <numFmt numFmtId="168" formatCode="#,##0.0\x;&quot;NM&quot;_x;;&quot;-&quot;_x"/>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sz val="11"/>
      <color theme="1"/>
      <name val="Calibri"/>
      <family val="2"/>
    </font>
    <font>
      <sz val="11"/>
      <color theme="1"/>
      <name val="Arial"/>
      <family val="2"/>
    </font>
    <font>
      <b/>
      <sz val="11"/>
      <color theme="1"/>
      <name val="Calibri"/>
      <family val="2"/>
    </font>
    <font>
      <u/>
      <sz val="11"/>
      <color theme="10"/>
      <name val="Calibri"/>
      <family val="2"/>
      <scheme val="minor"/>
    </font>
    <font>
      <b/>
      <sz val="10"/>
      <color rgb="FFFFFFFF"/>
      <name val="Arial"/>
      <family val="2"/>
    </font>
    <font>
      <b/>
      <sz val="10"/>
      <color theme="1"/>
      <name val="Calibri"/>
      <family val="2"/>
      <scheme val="minor"/>
    </font>
    <font>
      <sz val="9"/>
      <color theme="1"/>
      <name val="Calibri"/>
      <family val="2"/>
      <scheme val="minor"/>
    </font>
    <font>
      <u/>
      <sz val="9"/>
      <color theme="10"/>
      <name val="Calibri"/>
      <family val="2"/>
      <scheme val="minor"/>
    </font>
    <font>
      <sz val="10"/>
      <color theme="1"/>
      <name val="Calibri"/>
      <family val="2"/>
      <scheme val="minor"/>
    </font>
    <font>
      <b/>
      <sz val="12"/>
      <color theme="1"/>
      <name val="Calibri"/>
      <family val="2"/>
      <scheme val="minor"/>
    </font>
    <font>
      <sz val="10"/>
      <name val="Arial"/>
      <family val="2"/>
    </font>
    <font>
      <sz val="10"/>
      <color rgb="FF000000"/>
      <name val="Arial"/>
      <family val="2"/>
    </font>
    <font>
      <i/>
      <sz val="10"/>
      <name val="Arial"/>
      <family val="2"/>
    </font>
    <font>
      <sz val="8"/>
      <color rgb="FF000000"/>
      <name val="Segoe UI"/>
      <family val="2"/>
    </font>
    <font>
      <b/>
      <sz val="12"/>
      <color theme="1"/>
      <name val="Calibri"/>
      <family val="2"/>
    </font>
    <font>
      <sz val="12"/>
      <color theme="1"/>
      <name val="Calibri"/>
      <family val="2"/>
      <scheme val="minor"/>
    </font>
    <font>
      <b/>
      <sz val="10"/>
      <color theme="0"/>
      <name val="Arial"/>
      <family val="2"/>
    </font>
    <font>
      <b/>
      <sz val="10"/>
      <name val="Arial"/>
      <family val="2"/>
    </font>
    <font>
      <sz val="10"/>
      <color theme="1"/>
      <name val="Arial"/>
      <family val="2"/>
    </font>
    <font>
      <i/>
      <sz val="7.5"/>
      <name val="Arial"/>
      <family val="2"/>
    </font>
    <font>
      <i/>
      <sz val="10"/>
      <color indexed="8"/>
      <name val="Arial"/>
      <family val="2"/>
    </font>
    <font>
      <sz val="11"/>
      <color rgb="FFFF0000"/>
      <name val="Calibri"/>
      <family val="2"/>
      <scheme val="minor"/>
    </font>
  </fonts>
  <fills count="9">
    <fill>
      <patternFill patternType="none"/>
    </fill>
    <fill>
      <patternFill patternType="gray125"/>
    </fill>
    <fill>
      <patternFill patternType="solid">
        <fgColor rgb="FF16365C"/>
        <bgColor rgb="FF000000"/>
      </patternFill>
    </fill>
    <fill>
      <patternFill patternType="solid">
        <fgColor rgb="FFFFFF00"/>
        <bgColor indexed="64"/>
      </patternFill>
    </fill>
    <fill>
      <patternFill patternType="solid">
        <fgColor theme="1"/>
        <bgColor indexed="64"/>
      </patternFill>
    </fill>
    <fill>
      <patternFill patternType="solid">
        <fgColor theme="3" tint="-0.249977111117893"/>
        <bgColor indexed="64"/>
      </patternFill>
    </fill>
    <fill>
      <patternFill patternType="solid">
        <fgColor rgb="FFFFFF00"/>
      </patternFill>
    </fill>
    <fill>
      <patternFill patternType="solid">
        <fgColor theme="0"/>
        <bgColor indexed="64"/>
      </patternFill>
    </fill>
    <fill>
      <patternFill patternType="solid">
        <fgColor theme="4" tint="-0.499984740745262"/>
        <bgColor indexed="64"/>
      </patternFill>
    </fill>
  </fills>
  <borders count="48">
    <border>
      <left/>
      <right/>
      <top/>
      <bottom/>
      <diagonal/>
    </border>
    <border>
      <left/>
      <right/>
      <top/>
      <bottom style="thin">
        <color indexed="64"/>
      </bottom>
      <diagonal/>
    </border>
    <border>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style="thin">
        <color indexed="64"/>
      </right>
      <top style="medium">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medium">
        <color auto="1"/>
      </top>
      <bottom style="thick">
        <color indexed="64"/>
      </bottom>
      <diagonal/>
    </border>
    <border>
      <left style="medium">
        <color indexed="64"/>
      </left>
      <right/>
      <top/>
      <bottom style="thick">
        <color indexed="64"/>
      </bottom>
      <diagonal/>
    </border>
    <border>
      <left style="medium">
        <color indexed="64"/>
      </left>
      <right style="thick">
        <color indexed="64"/>
      </right>
      <top style="medium">
        <color indexed="64"/>
      </top>
      <bottom style="thick">
        <color indexed="64"/>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indexed="64"/>
      </right>
      <top style="thick">
        <color auto="1"/>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64"/>
      </right>
      <top/>
      <bottom style="medium">
        <color indexed="64"/>
      </bottom>
      <diagonal/>
    </border>
    <border>
      <left/>
      <right style="thin">
        <color indexed="64"/>
      </right>
      <top style="thin">
        <color indexed="64"/>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44" fontId="15" fillId="0" borderId="0" applyFont="0" applyFill="0" applyBorder="0" applyAlignment="0" applyProtection="0"/>
    <xf numFmtId="0" fontId="15" fillId="0" borderId="0"/>
    <xf numFmtId="0" fontId="1" fillId="0" borderId="0"/>
    <xf numFmtId="0" fontId="1" fillId="0" borderId="0"/>
    <xf numFmtId="9" fontId="1" fillId="0" borderId="0" applyFont="0" applyFill="0" applyBorder="0" applyAlignment="0" applyProtection="0"/>
    <xf numFmtId="9" fontId="15" fillId="0" borderId="0" applyFont="0" applyFill="0" applyBorder="0" applyAlignment="0" applyProtection="0"/>
    <xf numFmtId="0" fontId="1" fillId="0" borderId="0"/>
  </cellStyleXfs>
  <cellXfs count="248">
    <xf numFmtId="0" fontId="0" fillId="0" borderId="0" xfId="0"/>
    <xf numFmtId="0" fontId="0" fillId="0" borderId="0" xfId="0" applyAlignment="1" applyProtection="1">
      <alignment horizontal="left" wrapText="1"/>
      <protection locked="0"/>
    </xf>
    <xf numFmtId="0" fontId="0" fillId="0" borderId="0" xfId="0" applyProtection="1">
      <protection locked="0"/>
    </xf>
    <xf numFmtId="0" fontId="0" fillId="0" borderId="0" xfId="0" applyAlignment="1" applyProtection="1">
      <alignment horizontal="center" wrapText="1"/>
      <protection locked="0"/>
    </xf>
    <xf numFmtId="0" fontId="7" fillId="0" borderId="0" xfId="0" applyFont="1" applyAlignment="1" applyProtection="1">
      <alignment horizontal="left" vertical="center"/>
      <protection locked="0"/>
    </xf>
    <xf numFmtId="0" fontId="0" fillId="0" borderId="0" xfId="0" applyBorder="1" applyProtection="1">
      <protection locked="0"/>
    </xf>
    <xf numFmtId="44" fontId="9" fillId="2" borderId="7" xfId="2" applyNumberFormat="1" applyFont="1" applyFill="1" applyBorder="1" applyAlignment="1" applyProtection="1">
      <alignment horizontal="center" vertical="center" wrapText="1"/>
      <protection locked="0"/>
    </xf>
    <xf numFmtId="10" fontId="9" fillId="2" borderId="7" xfId="3" applyNumberFormat="1" applyFont="1" applyFill="1" applyBorder="1" applyAlignment="1" applyProtection="1">
      <alignment horizontal="center" vertical="center" wrapText="1"/>
      <protection locked="0"/>
    </xf>
    <xf numFmtId="44" fontId="9" fillId="2" borderId="7" xfId="2" applyFont="1" applyFill="1" applyBorder="1" applyAlignment="1" applyProtection="1">
      <alignment horizontal="center" vertical="center" wrapText="1"/>
      <protection locked="0"/>
    </xf>
    <xf numFmtId="44" fontId="9" fillId="2" borderId="8" xfId="2" applyFont="1" applyFill="1" applyBorder="1" applyAlignment="1" applyProtection="1">
      <alignment horizontal="center" vertical="center" wrapText="1"/>
      <protection locked="0"/>
    </xf>
    <xf numFmtId="0" fontId="0" fillId="0" borderId="0" xfId="0" applyBorder="1" applyAlignment="1" applyProtection="1">
      <protection locked="0"/>
    </xf>
    <xf numFmtId="0" fontId="0" fillId="0" borderId="0" xfId="0" applyBorder="1" applyAlignment="1" applyProtection="1">
      <alignment horizontal="left" wrapText="1"/>
      <protection locked="0"/>
    </xf>
    <xf numFmtId="0" fontId="11" fillId="0" borderId="0" xfId="0" applyFont="1" applyAlignment="1" applyProtection="1">
      <protection locked="0"/>
    </xf>
    <xf numFmtId="0" fontId="12" fillId="0" borderId="0" xfId="4" applyFont="1" applyProtection="1">
      <protection locked="0"/>
    </xf>
    <xf numFmtId="0" fontId="8" fillId="0" borderId="0" xfId="4" applyAlignment="1" applyProtection="1">
      <protection locked="0"/>
    </xf>
    <xf numFmtId="0" fontId="13" fillId="0" borderId="0" xfId="0" applyFont="1" applyFill="1" applyProtection="1">
      <protection locked="0"/>
    </xf>
    <xf numFmtId="0" fontId="0" fillId="0" borderId="0" xfId="0" applyFill="1" applyAlignment="1" applyProtection="1">
      <alignment horizontal="center"/>
      <protection locked="0"/>
    </xf>
    <xf numFmtId="0" fontId="0" fillId="0" borderId="0" xfId="0" applyBorder="1" applyAlignment="1" applyProtection="1">
      <alignment horizontal="left"/>
      <protection locked="0"/>
    </xf>
    <xf numFmtId="44" fontId="0" fillId="0" borderId="0" xfId="2" applyFont="1" applyBorder="1" applyAlignment="1" applyProtection="1">
      <alignment horizontal="left"/>
      <protection locked="0"/>
    </xf>
    <xf numFmtId="0" fontId="3" fillId="0" borderId="0" xfId="0" applyFont="1" applyProtection="1">
      <protection locked="0"/>
    </xf>
    <xf numFmtId="0" fontId="0" fillId="4" borderId="10" xfId="0" applyFill="1" applyBorder="1" applyProtection="1">
      <protection locked="0"/>
    </xf>
    <xf numFmtId="0" fontId="0" fillId="4" borderId="11" xfId="0" applyFill="1" applyBorder="1" applyProtection="1">
      <protection locked="0"/>
    </xf>
    <xf numFmtId="0" fontId="3" fillId="0" borderId="0" xfId="0" applyFont="1" applyAlignment="1" applyProtection="1">
      <alignment horizontal="right"/>
      <protection locked="0"/>
    </xf>
    <xf numFmtId="14" fontId="0" fillId="0" borderId="0" xfId="0" applyNumberFormat="1" applyBorder="1" applyProtection="1">
      <protection locked="0"/>
    </xf>
    <xf numFmtId="0" fontId="0" fillId="0" borderId="0" xfId="0" applyAlignment="1">
      <alignment horizontal="left" wrapText="1"/>
    </xf>
    <xf numFmtId="0" fontId="0" fillId="0" borderId="16" xfId="0" applyBorder="1" applyProtection="1">
      <protection locked="0"/>
    </xf>
    <xf numFmtId="44" fontId="9" fillId="2" borderId="17" xfId="2" applyNumberFormat="1" applyFont="1" applyFill="1" applyBorder="1" applyAlignment="1" applyProtection="1">
      <alignment horizontal="center" vertical="center" wrapText="1"/>
      <protection locked="0"/>
    </xf>
    <xf numFmtId="0" fontId="0" fillId="0" borderId="18"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21" xfId="0" applyBorder="1" applyProtection="1">
      <protection locked="0"/>
    </xf>
    <xf numFmtId="0" fontId="0" fillId="0" borderId="16" xfId="0" applyBorder="1" applyAlignment="1" applyProtection="1">
      <alignment horizontal="left" wrapText="1"/>
      <protection locked="0"/>
    </xf>
    <xf numFmtId="0" fontId="0" fillId="0" borderId="0" xfId="0" applyBorder="1" applyAlignment="1" applyProtection="1">
      <alignment horizontal="center" wrapText="1"/>
      <protection locked="0"/>
    </xf>
    <xf numFmtId="164" fontId="0" fillId="3" borderId="25" xfId="1" applyNumberFormat="1" applyFont="1" applyFill="1" applyBorder="1" applyAlignment="1" applyProtection="1">
      <alignment horizontal="left" wrapText="1"/>
      <protection locked="0"/>
    </xf>
    <xf numFmtId="44" fontId="0" fillId="3" borderId="25" xfId="2" applyNumberFormat="1" applyFont="1" applyFill="1" applyBorder="1" applyProtection="1">
      <protection locked="0"/>
    </xf>
    <xf numFmtId="0" fontId="0" fillId="3" borderId="25" xfId="0" applyFill="1" applyBorder="1" applyProtection="1">
      <protection locked="0"/>
    </xf>
    <xf numFmtId="0" fontId="0" fillId="0" borderId="0" xfId="0" applyAlignment="1" applyProtection="1">
      <protection locked="0"/>
    </xf>
    <xf numFmtId="0" fontId="0" fillId="0" borderId="0" xfId="0" applyAlignment="1" applyProtection="1">
      <alignment horizontal="right" wrapText="1"/>
      <protection locked="0"/>
    </xf>
    <xf numFmtId="0" fontId="0" fillId="0" borderId="1" xfId="0" applyBorder="1"/>
    <xf numFmtId="0" fontId="16" fillId="0" borderId="0" xfId="0" applyFont="1"/>
    <xf numFmtId="0" fontId="0" fillId="0" borderId="6" xfId="0" applyBorder="1" applyProtection="1">
      <protection locked="0"/>
    </xf>
    <xf numFmtId="14" fontId="0" fillId="0" borderId="6" xfId="0" applyNumberFormat="1" applyBorder="1" applyProtection="1">
      <protection locked="0"/>
    </xf>
    <xf numFmtId="0" fontId="13" fillId="0" borderId="0" xfId="0" applyFont="1" applyBorder="1" applyAlignment="1" applyProtection="1">
      <alignment horizontal="left" vertical="top" wrapText="1"/>
      <protection locked="0"/>
    </xf>
    <xf numFmtId="0" fontId="0" fillId="0" borderId="0" xfId="0" applyBorder="1" applyAlignment="1">
      <alignment wrapText="1"/>
    </xf>
    <xf numFmtId="0" fontId="0" fillId="0" borderId="0" xfId="0" applyBorder="1" applyAlignment="1"/>
    <xf numFmtId="0" fontId="0" fillId="0" borderId="6" xfId="0" applyFont="1" applyBorder="1" applyProtection="1">
      <protection locked="0"/>
    </xf>
    <xf numFmtId="0" fontId="0" fillId="0" borderId="11" xfId="0" applyBorder="1" applyAlignment="1" applyProtection="1">
      <protection locked="0"/>
    </xf>
    <xf numFmtId="0" fontId="0" fillId="0" borderId="11" xfId="0" applyFont="1" applyBorder="1" applyProtection="1">
      <protection locked="0"/>
    </xf>
    <xf numFmtId="0" fontId="0" fillId="0" borderId="11" xfId="0" applyBorder="1" applyProtection="1">
      <protection locked="0"/>
    </xf>
    <xf numFmtId="0" fontId="19" fillId="0" borderId="0" xfId="0" applyFont="1" applyAlignment="1" applyProtection="1">
      <alignment horizontal="left" vertical="center"/>
      <protection locked="0"/>
    </xf>
    <xf numFmtId="0" fontId="20" fillId="0" borderId="0" xfId="0" applyFont="1" applyProtection="1">
      <protection locked="0"/>
    </xf>
    <xf numFmtId="0" fontId="5" fillId="0" borderId="0" xfId="0" applyFont="1" applyAlignment="1" applyProtection="1">
      <alignment horizontal="left" wrapText="1"/>
      <protection locked="0"/>
    </xf>
    <xf numFmtId="0" fontId="6" fillId="0" borderId="0" xfId="0" applyFont="1" applyAlignment="1" applyProtection="1">
      <protection locked="0"/>
    </xf>
    <xf numFmtId="0" fontId="13" fillId="0" borderId="25" xfId="0" applyFont="1" applyBorder="1" applyAlignment="1" applyProtection="1">
      <alignment horizontal="left"/>
      <protection locked="0"/>
    </xf>
    <xf numFmtId="0" fontId="0" fillId="0" borderId="0" xfId="0" applyBorder="1" applyAlignment="1" applyProtection="1">
      <alignment horizontal="left" wrapText="1"/>
      <protection locked="0"/>
    </xf>
    <xf numFmtId="44" fontId="0" fillId="0" borderId="39" xfId="2" applyFont="1" applyBorder="1" applyProtection="1">
      <protection hidden="1"/>
    </xf>
    <xf numFmtId="44" fontId="0" fillId="0" borderId="40" xfId="2" applyFont="1" applyBorder="1" applyProtection="1">
      <protection hidden="1"/>
    </xf>
    <xf numFmtId="10" fontId="0" fillId="0" borderId="40" xfId="3" applyNumberFormat="1" applyFont="1" applyBorder="1" applyProtection="1">
      <protection hidden="1"/>
    </xf>
    <xf numFmtId="44" fontId="0" fillId="0" borderId="41" xfId="2" applyFont="1" applyBorder="1" applyProtection="1">
      <protection hidden="1"/>
    </xf>
    <xf numFmtId="44" fontId="10" fillId="0" borderId="36" xfId="2" applyFont="1" applyBorder="1" applyProtection="1">
      <protection hidden="1"/>
    </xf>
    <xf numFmtId="44" fontId="9" fillId="2" borderId="38" xfId="2" applyFont="1" applyFill="1" applyBorder="1" applyAlignment="1" applyProtection="1">
      <alignment horizontal="center" vertical="center" wrapText="1"/>
      <protection locked="0"/>
    </xf>
    <xf numFmtId="0" fontId="15" fillId="0" borderId="0" xfId="6"/>
    <xf numFmtId="0" fontId="15" fillId="0" borderId="28" xfId="7" applyFont="1" applyBorder="1" applyAlignment="1">
      <alignment vertical="center"/>
    </xf>
    <xf numFmtId="167" fontId="16" fillId="6" borderId="28" xfId="6" applyNumberFormat="1" applyFont="1" applyFill="1" applyBorder="1"/>
    <xf numFmtId="0" fontId="15" fillId="0" borderId="28" xfId="6" applyBorder="1"/>
    <xf numFmtId="0" fontId="23" fillId="0" borderId="0" xfId="6" applyFont="1"/>
    <xf numFmtId="10" fontId="0" fillId="0" borderId="0" xfId="10" applyNumberFormat="1" applyFont="1"/>
    <xf numFmtId="44" fontId="0" fillId="0" borderId="0" xfId="5" applyFont="1"/>
    <xf numFmtId="8" fontId="23" fillId="7" borderId="28" xfId="6" applyNumberFormat="1" applyFont="1" applyFill="1" applyBorder="1"/>
    <xf numFmtId="44" fontId="23" fillId="7" borderId="30" xfId="6" applyNumberFormat="1" applyFont="1" applyFill="1" applyBorder="1"/>
    <xf numFmtId="0" fontId="15" fillId="7" borderId="28" xfId="8" applyFont="1" applyFill="1" applyBorder="1"/>
    <xf numFmtId="0" fontId="23" fillId="7" borderId="28" xfId="6" applyFont="1" applyFill="1" applyBorder="1"/>
    <xf numFmtId="0" fontId="22" fillId="0" borderId="42" xfId="8" applyFont="1" applyBorder="1"/>
    <xf numFmtId="10" fontId="15" fillId="3" borderId="28" xfId="10" applyNumberFormat="1" applyFont="1" applyFill="1" applyBorder="1"/>
    <xf numFmtId="10" fontId="23" fillId="3" borderId="28" xfId="9" applyNumberFormat="1" applyFont="1" applyFill="1" applyBorder="1"/>
    <xf numFmtId="0" fontId="15" fillId="0" borderId="33" xfId="7" applyFont="1" applyBorder="1" applyAlignment="1">
      <alignment vertical="center"/>
    </xf>
    <xf numFmtId="0" fontId="15" fillId="0" borderId="34" xfId="6" applyBorder="1"/>
    <xf numFmtId="10" fontId="15" fillId="3" borderId="34" xfId="10" applyNumberFormat="1" applyFont="1" applyFill="1" applyBorder="1"/>
    <xf numFmtId="0" fontId="22" fillId="7" borderId="44" xfId="6" applyFont="1" applyFill="1" applyBorder="1" applyAlignment="1">
      <alignment horizontal="centerContinuous"/>
    </xf>
    <xf numFmtId="0" fontId="22" fillId="7" borderId="30" xfId="6" applyFont="1" applyFill="1" applyBorder="1" applyAlignment="1">
      <alignment horizontal="centerContinuous"/>
    </xf>
    <xf numFmtId="44" fontId="22" fillId="7" borderId="30" xfId="6" applyNumberFormat="1" applyFont="1" applyFill="1" applyBorder="1" applyAlignment="1">
      <alignment horizontal="centerContinuous"/>
    </xf>
    <xf numFmtId="44" fontId="15" fillId="3" borderId="28" xfId="6" applyNumberFormat="1" applyFill="1" applyBorder="1"/>
    <xf numFmtId="10" fontId="15" fillId="3" borderId="28" xfId="6" applyNumberFormat="1" applyFill="1" applyBorder="1"/>
    <xf numFmtId="44" fontId="15" fillId="0" borderId="28" xfId="6" applyNumberFormat="1" applyBorder="1"/>
    <xf numFmtId="44" fontId="15" fillId="3" borderId="34" xfId="6" applyNumberFormat="1" applyFill="1" applyBorder="1"/>
    <xf numFmtId="10" fontId="15" fillId="3" borderId="34" xfId="6" applyNumberFormat="1" applyFill="1" applyBorder="1"/>
    <xf numFmtId="44" fontId="15" fillId="0" borderId="34" xfId="6" applyNumberFormat="1" applyBorder="1"/>
    <xf numFmtId="0" fontId="15" fillId="0" borderId="0" xfId="6" applyFont="1"/>
    <xf numFmtId="10" fontId="22" fillId="7" borderId="30" xfId="6" applyNumberFormat="1" applyFont="1" applyFill="1" applyBorder="1" applyAlignment="1">
      <alignment horizontal="centerContinuous"/>
    </xf>
    <xf numFmtId="0" fontId="21" fillId="5" borderId="26" xfId="6" applyFont="1" applyFill="1" applyBorder="1" applyAlignment="1">
      <alignment horizontal="center" vertical="center" wrapText="1"/>
    </xf>
    <xf numFmtId="44" fontId="21" fillId="5" borderId="26" xfId="5" applyFont="1" applyFill="1" applyBorder="1" applyAlignment="1" applyProtection="1">
      <alignment horizontal="center" vertical="center" wrapText="1"/>
    </xf>
    <xf numFmtId="166" fontId="21" fillId="5" borderId="26" xfId="6" applyNumberFormat="1" applyFont="1" applyFill="1" applyBorder="1" applyAlignment="1">
      <alignment horizontal="center" vertical="center"/>
    </xf>
    <xf numFmtId="0" fontId="21" fillId="0" borderId="26" xfId="6" applyFont="1" applyFill="1" applyBorder="1" applyAlignment="1">
      <alignment horizontal="center" vertical="center" wrapText="1"/>
    </xf>
    <xf numFmtId="44" fontId="21" fillId="0" borderId="26" xfId="5" applyFont="1" applyFill="1" applyBorder="1" applyAlignment="1" applyProtection="1">
      <alignment horizontal="center" vertical="center" wrapText="1"/>
    </xf>
    <xf numFmtId="166" fontId="21" fillId="0" borderId="26" xfId="6" applyNumberFormat="1" applyFont="1" applyFill="1" applyBorder="1" applyAlignment="1">
      <alignment horizontal="center" vertical="center"/>
    </xf>
    <xf numFmtId="166" fontId="21" fillId="0" borderId="7" xfId="6" applyNumberFormat="1" applyFont="1" applyFill="1" applyBorder="1" applyAlignment="1">
      <alignment horizontal="center" vertical="center" wrapText="1"/>
    </xf>
    <xf numFmtId="10" fontId="21" fillId="0" borderId="0" xfId="10" applyNumberFormat="1" applyFont="1" applyFill="1" applyBorder="1" applyAlignment="1" applyProtection="1">
      <alignment horizontal="center" vertical="center" wrapText="1"/>
    </xf>
    <xf numFmtId="0" fontId="0" fillId="0" borderId="0" xfId="0" applyBorder="1"/>
    <xf numFmtId="0" fontId="15" fillId="0" borderId="0" xfId="6" applyFont="1" applyBorder="1"/>
    <xf numFmtId="0" fontId="0" fillId="0" borderId="0" xfId="0" applyFont="1" applyBorder="1"/>
    <xf numFmtId="0" fontId="15" fillId="0" borderId="0" xfId="6" applyFont="1" applyBorder="1" applyAlignment="1">
      <alignment horizontal="left"/>
    </xf>
    <xf numFmtId="0" fontId="0" fillId="0" borderId="0" xfId="0" applyFont="1"/>
    <xf numFmtId="0" fontId="3" fillId="0" borderId="0" xfId="0" applyFont="1"/>
    <xf numFmtId="0" fontId="17" fillId="0" borderId="31" xfId="6" applyFont="1" applyBorder="1" applyAlignment="1">
      <alignment vertical="top" wrapText="1"/>
    </xf>
    <xf numFmtId="0" fontId="17" fillId="0" borderId="32" xfId="6" applyFont="1" applyBorder="1" applyAlignment="1">
      <alignment vertical="top" wrapText="1"/>
    </xf>
    <xf numFmtId="0" fontId="21" fillId="5" borderId="4" xfId="6" applyFont="1" applyFill="1" applyBorder="1" applyAlignment="1">
      <alignment horizontal="center" vertical="center" wrapText="1"/>
    </xf>
    <xf numFmtId="166" fontId="21" fillId="5" borderId="26" xfId="6" applyNumberFormat="1" applyFont="1" applyFill="1" applyBorder="1" applyAlignment="1">
      <alignment horizontal="center" vertical="center" wrapText="1"/>
    </xf>
    <xf numFmtId="10" fontId="21" fillId="5" borderId="26" xfId="10" applyNumberFormat="1" applyFont="1" applyFill="1" applyBorder="1" applyAlignment="1" applyProtection="1">
      <alignment horizontal="center" vertical="center" wrapText="1"/>
    </xf>
    <xf numFmtId="4" fontId="0" fillId="0" borderId="0" xfId="0" applyNumberFormat="1" applyAlignment="1">
      <alignment horizontal="left" wrapText="1"/>
    </xf>
    <xf numFmtId="4" fontId="0" fillId="0" borderId="0" xfId="0" applyNumberFormat="1" applyAlignment="1" applyProtection="1">
      <alignment horizontal="center" wrapText="1"/>
      <protection locked="0"/>
    </xf>
    <xf numFmtId="4" fontId="0" fillId="0" borderId="6" xfId="0" applyNumberFormat="1" applyBorder="1" applyAlignment="1" applyProtection="1">
      <alignment horizontal="center" wrapText="1"/>
      <protection locked="0"/>
    </xf>
    <xf numFmtId="4" fontId="9" fillId="2" borderId="7" xfId="2" applyNumberFormat="1" applyFont="1" applyFill="1" applyBorder="1" applyAlignment="1" applyProtection="1">
      <alignment horizontal="center" vertical="center" wrapText="1"/>
      <protection locked="0"/>
    </xf>
    <xf numFmtId="4" fontId="0" fillId="0" borderId="40" xfId="2" applyNumberFormat="1" applyFont="1" applyBorder="1" applyProtection="1">
      <protection hidden="1"/>
    </xf>
    <xf numFmtId="4" fontId="0" fillId="0" borderId="0" xfId="0" applyNumberFormat="1" applyProtection="1">
      <protection locked="0"/>
    </xf>
    <xf numFmtId="4" fontId="0" fillId="0" borderId="6" xfId="0" applyNumberFormat="1" applyFont="1" applyBorder="1" applyProtection="1">
      <protection locked="0"/>
    </xf>
    <xf numFmtId="4" fontId="0" fillId="0" borderId="11" xfId="0" applyNumberFormat="1" applyFont="1" applyBorder="1" applyProtection="1">
      <protection locked="0"/>
    </xf>
    <xf numFmtId="4" fontId="0" fillId="0" borderId="11" xfId="0" applyNumberFormat="1" applyBorder="1" applyProtection="1">
      <protection locked="0"/>
    </xf>
    <xf numFmtId="4" fontId="0" fillId="0" borderId="0" xfId="0" applyNumberFormat="1" applyBorder="1" applyAlignment="1" applyProtection="1">
      <alignment horizontal="left"/>
      <protection locked="0"/>
    </xf>
    <xf numFmtId="4" fontId="13" fillId="0" borderId="0" xfId="0" applyNumberFormat="1" applyFont="1" applyBorder="1" applyAlignment="1" applyProtection="1">
      <alignment horizontal="left" vertical="top" wrapText="1"/>
      <protection locked="0"/>
    </xf>
    <xf numFmtId="4" fontId="21" fillId="0" borderId="0" xfId="5" applyNumberFormat="1" applyFont="1" applyFill="1" applyBorder="1" applyAlignment="1" applyProtection="1">
      <alignment horizontal="center" vertical="center" wrapText="1"/>
    </xf>
    <xf numFmtId="4" fontId="21" fillId="5" borderId="26" xfId="5" applyNumberFormat="1" applyFont="1" applyFill="1" applyBorder="1" applyAlignment="1" applyProtection="1">
      <alignment horizontal="center" vertical="center" wrapText="1"/>
    </xf>
    <xf numFmtId="4" fontId="22" fillId="7" borderId="30" xfId="6" applyNumberFormat="1" applyFont="1" applyFill="1" applyBorder="1" applyAlignment="1">
      <alignment horizontal="centerContinuous"/>
    </xf>
    <xf numFmtId="4" fontId="0" fillId="0" borderId="0" xfId="5" applyNumberFormat="1" applyFont="1"/>
    <xf numFmtId="4" fontId="21" fillId="5" borderId="27" xfId="5" applyNumberFormat="1" applyFont="1" applyFill="1" applyBorder="1" applyAlignment="1" applyProtection="1">
      <alignment horizontal="center" vertical="center" wrapText="1"/>
    </xf>
    <xf numFmtId="4" fontId="22" fillId="7" borderId="45" xfId="6" applyNumberFormat="1" applyFont="1" applyFill="1" applyBorder="1" applyAlignment="1">
      <alignment horizontal="centerContinuous"/>
    </xf>
    <xf numFmtId="0" fontId="0" fillId="0" borderId="13" xfId="0" applyBorder="1"/>
    <xf numFmtId="0" fontId="0" fillId="0" borderId="14" xfId="0" applyBorder="1"/>
    <xf numFmtId="0" fontId="0" fillId="0" borderId="15" xfId="0" applyBorder="1"/>
    <xf numFmtId="0" fontId="3" fillId="0" borderId="18" xfId="0" applyFont="1" applyBorder="1"/>
    <xf numFmtId="0" fontId="0" fillId="0" borderId="16" xfId="0" applyBorder="1"/>
    <xf numFmtId="0" fontId="0" fillId="0" borderId="18" xfId="0" applyBorder="1"/>
    <xf numFmtId="0" fontId="0" fillId="0" borderId="19" xfId="0" applyBorder="1"/>
    <xf numFmtId="0" fontId="0" fillId="0" borderId="20" xfId="0" applyBorder="1"/>
    <xf numFmtId="0" fontId="0" fillId="0" borderId="21" xfId="0" applyBorder="1"/>
    <xf numFmtId="0" fontId="21" fillId="0" borderId="4" xfId="6" applyFont="1" applyFill="1" applyBorder="1" applyAlignment="1">
      <alignment horizontal="left" vertical="center" wrapText="1"/>
    </xf>
    <xf numFmtId="44" fontId="10" fillId="0" borderId="20" xfId="0" applyNumberFormat="1" applyFont="1" applyBorder="1" applyProtection="1">
      <protection hidden="1"/>
    </xf>
    <xf numFmtId="0" fontId="15" fillId="0" borderId="0" xfId="6" applyFill="1"/>
    <xf numFmtId="0" fontId="22" fillId="0" borderId="47" xfId="6" applyFont="1" applyFill="1" applyBorder="1"/>
    <xf numFmtId="0" fontId="15" fillId="0" borderId="33" xfId="7" applyFont="1" applyFill="1" applyBorder="1" applyAlignment="1">
      <alignment vertical="center"/>
    </xf>
    <xf numFmtId="0" fontId="15" fillId="0" borderId="28" xfId="6" applyFill="1" applyBorder="1"/>
    <xf numFmtId="0" fontId="15" fillId="0" borderId="26" xfId="7" applyFont="1" applyFill="1" applyBorder="1" applyAlignment="1">
      <alignment vertical="center"/>
    </xf>
    <xf numFmtId="8" fontId="15" fillId="0" borderId="0" xfId="6" applyNumberFormat="1" applyFill="1"/>
    <xf numFmtId="0" fontId="22" fillId="0" borderId="42" xfId="0" applyFont="1" applyBorder="1"/>
    <xf numFmtId="0" fontId="0" fillId="0" borderId="28" xfId="0" applyBorder="1"/>
    <xf numFmtId="44" fontId="0" fillId="0" borderId="30" xfId="0" applyNumberFormat="1" applyBorder="1"/>
    <xf numFmtId="0" fontId="25" fillId="0" borderId="0" xfId="6" applyFont="1"/>
    <xf numFmtId="0" fontId="22" fillId="0" borderId="42" xfId="6" applyFont="1" applyBorder="1" applyAlignment="1">
      <alignment horizontal="left"/>
    </xf>
    <xf numFmtId="0" fontId="22" fillId="0" borderId="42" xfId="6" applyFont="1" applyBorder="1"/>
    <xf numFmtId="44" fontId="0" fillId="0" borderId="28" xfId="5" applyFont="1" applyBorder="1"/>
    <xf numFmtId="168" fontId="15" fillId="3" borderId="28" xfId="10" applyNumberFormat="1" applyFont="1" applyFill="1" applyBorder="1"/>
    <xf numFmtId="44" fontId="0" fillId="0" borderId="29" xfId="5" applyFont="1" applyBorder="1"/>
    <xf numFmtId="44" fontId="15" fillId="7" borderId="28" xfId="5" applyFont="1" applyFill="1" applyBorder="1" applyAlignment="1">
      <alignment horizontal="center"/>
    </xf>
    <xf numFmtId="168" fontId="23" fillId="3" borderId="28" xfId="9" applyNumberFormat="1" applyFont="1" applyFill="1" applyBorder="1"/>
    <xf numFmtId="44" fontId="23" fillId="7" borderId="28" xfId="5" applyFont="1" applyFill="1" applyBorder="1" applyAlignment="1">
      <alignment horizontal="center"/>
    </xf>
    <xf numFmtId="44" fontId="23" fillId="7" borderId="29" xfId="5" applyFont="1" applyFill="1" applyBorder="1" applyAlignment="1">
      <alignment horizontal="center"/>
    </xf>
    <xf numFmtId="0" fontId="22" fillId="0" borderId="43" xfId="0" applyFont="1" applyBorder="1"/>
    <xf numFmtId="0" fontId="15" fillId="0" borderId="34" xfId="0" applyFont="1" applyBorder="1" applyAlignment="1">
      <alignment horizontal="left" vertical="center"/>
    </xf>
    <xf numFmtId="0" fontId="0" fillId="0" borderId="34" xfId="0" applyBorder="1"/>
    <xf numFmtId="44" fontId="0" fillId="0" borderId="34" xfId="5" applyFont="1" applyBorder="1"/>
    <xf numFmtId="168" fontId="15" fillId="3" borderId="34" xfId="10" applyNumberFormat="1" applyFont="1" applyFill="1" applyBorder="1"/>
    <xf numFmtId="44" fontId="0" fillId="0" borderId="35" xfId="5" applyFont="1" applyBorder="1"/>
    <xf numFmtId="0" fontId="22" fillId="0" borderId="42" xfId="11" applyFont="1" applyBorder="1"/>
    <xf numFmtId="168" fontId="15" fillId="3" borderId="28" xfId="6" applyNumberFormat="1" applyFill="1" applyBorder="1"/>
    <xf numFmtId="44" fontId="15" fillId="0" borderId="29" xfId="6" applyNumberFormat="1" applyBorder="1"/>
    <xf numFmtId="0" fontId="22" fillId="0" borderId="43" xfId="11" applyFont="1" applyBorder="1"/>
    <xf numFmtId="168" fontId="15" fillId="3" borderId="34" xfId="6" applyNumberFormat="1" applyFill="1" applyBorder="1"/>
    <xf numFmtId="44" fontId="15" fillId="0" borderId="35" xfId="6" applyNumberFormat="1" applyBorder="1"/>
    <xf numFmtId="0" fontId="0" fillId="0" borderId="6" xfId="0" applyBorder="1" applyAlignment="1" applyProtection="1">
      <protection locked="0"/>
    </xf>
    <xf numFmtId="0" fontId="3" fillId="0" borderId="0" xfId="0" applyFont="1" applyAlignment="1" applyProtection="1">
      <protection locked="0"/>
    </xf>
    <xf numFmtId="0" fontId="0" fillId="0" borderId="0" xfId="0" applyAlignment="1"/>
    <xf numFmtId="44" fontId="10" fillId="0" borderId="37" xfId="2" applyFont="1" applyFill="1" applyBorder="1" applyAlignment="1" applyProtection="1">
      <protection locked="0"/>
    </xf>
    <xf numFmtId="0" fontId="0" fillId="0" borderId="20" xfId="0" applyBorder="1" applyAlignment="1"/>
    <xf numFmtId="44" fontId="0" fillId="0" borderId="3" xfId="2" applyNumberFormat="1" applyFont="1" applyFill="1" applyBorder="1" applyAlignment="1" applyProtection="1">
      <protection locked="0"/>
    </xf>
    <xf numFmtId="164" fontId="0" fillId="0" borderId="3" xfId="1" applyNumberFormat="1" applyFont="1" applyFill="1" applyBorder="1" applyAlignment="1" applyProtection="1">
      <alignment horizontal="left"/>
      <protection locked="0"/>
    </xf>
    <xf numFmtId="0" fontId="0" fillId="0" borderId="0" xfId="0" applyAlignment="1">
      <alignment horizontal="left"/>
    </xf>
    <xf numFmtId="0" fontId="0" fillId="0" borderId="0" xfId="0" applyAlignment="1" applyProtection="1">
      <alignment horizontal="right"/>
      <protection locked="0"/>
    </xf>
    <xf numFmtId="0" fontId="13" fillId="0" borderId="22" xfId="0" applyFont="1" applyBorder="1" applyAlignment="1" applyProtection="1">
      <alignment horizontal="left" vertical="top" wrapText="1"/>
      <protection locked="0"/>
    </xf>
    <xf numFmtId="0" fontId="13" fillId="0" borderId="23" xfId="0" applyFont="1" applyBorder="1" applyAlignment="1" applyProtection="1">
      <alignment horizontal="left" vertical="top" wrapText="1"/>
      <protection locked="0"/>
    </xf>
    <xf numFmtId="0" fontId="13" fillId="0" borderId="24" xfId="0" applyFont="1" applyBorder="1" applyAlignment="1" applyProtection="1">
      <alignment horizontal="left" vertical="top" wrapText="1"/>
      <protection locked="0"/>
    </xf>
    <xf numFmtId="0" fontId="0" fillId="0" borderId="0" xfId="0" applyBorder="1" applyAlignment="1" applyProtection="1">
      <alignment horizontal="left" wrapText="1"/>
      <protection locked="0"/>
    </xf>
    <xf numFmtId="0" fontId="0" fillId="0" borderId="6" xfId="0" applyBorder="1" applyAlignment="1" applyProtection="1">
      <alignment horizontal="left"/>
      <protection locked="0"/>
    </xf>
    <xf numFmtId="0" fontId="0" fillId="0" borderId="25" xfId="0" applyBorder="1" applyAlignment="1" applyProtection="1">
      <alignment horizontal="left" shrinkToFit="1"/>
      <protection locked="0"/>
    </xf>
    <xf numFmtId="0" fontId="0" fillId="3" borderId="25" xfId="0" applyFill="1" applyBorder="1" applyAlignment="1" applyProtection="1">
      <alignment horizontal="center" shrinkToFit="1"/>
      <protection locked="0"/>
    </xf>
    <xf numFmtId="0" fontId="0" fillId="3" borderId="5" xfId="0" applyFill="1" applyBorder="1" applyAlignment="1" applyProtection="1">
      <alignment horizontal="left"/>
      <protection locked="0"/>
    </xf>
    <xf numFmtId="0" fontId="0" fillId="0" borderId="6" xfId="0" applyBorder="1" applyAlignment="1">
      <alignment horizontal="left"/>
    </xf>
    <xf numFmtId="0" fontId="0" fillId="0" borderId="0" xfId="0" applyAlignment="1" applyProtection="1">
      <alignment horizontal="center"/>
    </xf>
    <xf numFmtId="0" fontId="4" fillId="0" borderId="0" xfId="0" applyFont="1" applyAlignment="1" applyProtection="1">
      <alignment horizontal="center"/>
    </xf>
    <xf numFmtId="0" fontId="11" fillId="0" borderId="0" xfId="0" applyFont="1" applyBorder="1" applyAlignment="1" applyProtection="1">
      <alignment horizontal="center"/>
      <protection locked="0"/>
    </xf>
    <xf numFmtId="0" fontId="0" fillId="0" borderId="0" xfId="0" applyAlignment="1" applyProtection="1">
      <alignment horizontal="left" wrapText="1"/>
      <protection locked="0"/>
    </xf>
    <xf numFmtId="0" fontId="0" fillId="0" borderId="0" xfId="0" applyAlignment="1">
      <alignment horizontal="left" wrapText="1"/>
    </xf>
    <xf numFmtId="0" fontId="0" fillId="0" borderId="22" xfId="0" applyBorder="1" applyAlignment="1" applyProtection="1">
      <alignment vertical="top" wrapText="1"/>
      <protection locked="0"/>
    </xf>
    <xf numFmtId="0" fontId="0" fillId="0" borderId="23" xfId="0" applyBorder="1" applyAlignment="1">
      <alignment vertical="top" wrapText="1"/>
    </xf>
    <xf numFmtId="0" fontId="0" fillId="0" borderId="24" xfId="0" applyBorder="1" applyAlignment="1">
      <alignment vertical="top" wrapText="1"/>
    </xf>
    <xf numFmtId="0" fontId="5" fillId="0" borderId="6" xfId="0" applyFont="1" applyBorder="1" applyAlignment="1" applyProtection="1">
      <alignment horizontal="left" wrapText="1"/>
      <protection locked="0"/>
    </xf>
    <xf numFmtId="0" fontId="0" fillId="0" borderId="6" xfId="0" applyBorder="1" applyAlignment="1">
      <alignment horizontal="left" wrapText="1"/>
    </xf>
    <xf numFmtId="0" fontId="0" fillId="0" borderId="23" xfId="0" applyBorder="1" applyAlignment="1" applyProtection="1">
      <protection locked="0"/>
    </xf>
    <xf numFmtId="0" fontId="0" fillId="0" borderId="23" xfId="0" applyBorder="1" applyAlignment="1"/>
    <xf numFmtId="0" fontId="0" fillId="0" borderId="10"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2" xfId="0" applyBorder="1" applyAlignment="1"/>
    <xf numFmtId="0" fontId="3" fillId="0" borderId="6" xfId="0" applyFont="1" applyBorder="1" applyAlignment="1" applyProtection="1">
      <alignment horizontal="center" wrapText="1"/>
      <protection locked="0"/>
    </xf>
    <xf numFmtId="0" fontId="2" fillId="4" borderId="11" xfId="0" applyFont="1" applyFill="1" applyBorder="1" applyAlignment="1" applyProtection="1">
      <alignment horizontal="center"/>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11" fillId="0" borderId="0" xfId="0" quotePrefix="1" applyFont="1" applyBorder="1" applyAlignment="1" applyProtection="1">
      <alignment horizontal="center"/>
      <protection locked="0"/>
    </xf>
    <xf numFmtId="0" fontId="3" fillId="0" borderId="2" xfId="0" applyFont="1" applyBorder="1" applyAlignment="1" applyProtection="1">
      <protection locked="0"/>
    </xf>
    <xf numFmtId="0" fontId="13" fillId="0" borderId="0" xfId="0" applyFont="1" applyBorder="1" applyAlignment="1" applyProtection="1">
      <alignment horizontal="left" vertical="top" wrapText="1"/>
      <protection locked="0"/>
    </xf>
    <xf numFmtId="0" fontId="0" fillId="0" borderId="0" xfId="0" applyBorder="1" applyAlignment="1">
      <alignment horizontal="left" vertical="top" wrapText="1"/>
    </xf>
    <xf numFmtId="0" fontId="0" fillId="0" borderId="6" xfId="0" applyBorder="1" applyAlignment="1" applyProtection="1">
      <alignment horizontal="right" wrapText="1"/>
      <protection locked="0"/>
    </xf>
    <xf numFmtId="0" fontId="0" fillId="0" borderId="6" xfId="0" applyBorder="1" applyAlignment="1">
      <alignment wrapText="1"/>
    </xf>
    <xf numFmtId="0" fontId="14" fillId="0" borderId="0" xfId="0" applyFont="1" applyAlignment="1" applyProtection="1">
      <alignment horizontal="left" wrapText="1"/>
      <protection locked="0"/>
    </xf>
    <xf numFmtId="0" fontId="3" fillId="0" borderId="0" xfId="0" applyFont="1" applyAlignment="1" applyProtection="1">
      <alignment horizontal="left" wrapText="1"/>
      <protection locked="0"/>
    </xf>
    <xf numFmtId="0" fontId="9" fillId="2" borderId="18"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5" fillId="0" borderId="0" xfId="0" applyFont="1" applyAlignment="1" applyProtection="1">
      <alignment horizontal="left" wrapText="1"/>
      <protection locked="0"/>
    </xf>
    <xf numFmtId="0" fontId="0" fillId="0" borderId="6" xfId="0" applyBorder="1" applyAlignment="1" applyProtection="1">
      <alignment horizontal="left" wrapText="1"/>
      <protection locked="0"/>
    </xf>
    <xf numFmtId="0" fontId="5" fillId="0" borderId="0" xfId="0" applyFont="1" applyAlignment="1" applyProtection="1">
      <alignment horizontal="left" vertical="center" wrapText="1"/>
      <protection locked="0"/>
    </xf>
    <xf numFmtId="0" fontId="3" fillId="0" borderId="13" xfId="0" applyFont="1" applyBorder="1" applyAlignment="1" applyProtection="1">
      <alignment horizontal="center" wrapText="1"/>
      <protection locked="0"/>
    </xf>
    <xf numFmtId="0" fontId="3" fillId="0" borderId="14" xfId="0" applyFont="1" applyBorder="1" applyAlignment="1" applyProtection="1">
      <alignment horizontal="center" wrapText="1"/>
      <protection locked="0"/>
    </xf>
    <xf numFmtId="0" fontId="3" fillId="0" borderId="15" xfId="0" applyFont="1" applyBorder="1" applyAlignment="1" applyProtection="1">
      <alignment horizontal="center" wrapText="1"/>
      <protection locked="0"/>
    </xf>
    <xf numFmtId="0" fontId="0" fillId="0" borderId="0" xfId="0" applyAlignment="1" applyProtection="1">
      <alignment horizontal="right" wrapText="1"/>
      <protection locked="0"/>
    </xf>
    <xf numFmtId="0" fontId="0" fillId="0" borderId="0" xfId="0" applyAlignment="1">
      <alignment horizontal="right" wrapText="1"/>
    </xf>
    <xf numFmtId="0" fontId="0" fillId="3" borderId="10" xfId="0" applyFill="1" applyBorder="1" applyAlignment="1" applyProtection="1">
      <alignment horizontal="right" wrapText="1"/>
      <protection locked="0"/>
    </xf>
    <xf numFmtId="0" fontId="0" fillId="3" borderId="12" xfId="0" applyFill="1" applyBorder="1" applyAlignment="1">
      <alignment wrapText="1"/>
    </xf>
    <xf numFmtId="0" fontId="0" fillId="0" borderId="6" xfId="0" applyBorder="1" applyAlignment="1" applyProtection="1">
      <protection locked="0"/>
    </xf>
    <xf numFmtId="0" fontId="0" fillId="0" borderId="6" xfId="0" applyBorder="1" applyAlignment="1"/>
    <xf numFmtId="0" fontId="19" fillId="0" borderId="0" xfId="0" applyFont="1" applyAlignment="1" applyProtection="1">
      <alignment horizontal="left" vertical="center"/>
      <protection locked="0"/>
    </xf>
    <xf numFmtId="0" fontId="19" fillId="0" borderId="0" xfId="0" applyFont="1" applyAlignment="1">
      <alignment horizontal="left" vertical="center"/>
    </xf>
    <xf numFmtId="0" fontId="21" fillId="8" borderId="6" xfId="0" applyFont="1" applyFill="1" applyBorder="1" applyAlignment="1" applyProtection="1">
      <alignment horizontal="left"/>
      <protection locked="0"/>
    </xf>
    <xf numFmtId="0" fontId="21" fillId="8" borderId="9" xfId="0" applyFont="1" applyFill="1" applyBorder="1" applyAlignment="1">
      <alignment horizontal="left"/>
    </xf>
    <xf numFmtId="0" fontId="0" fillId="3" borderId="5" xfId="0" applyFill="1" applyBorder="1" applyAlignment="1" applyProtection="1">
      <protection locked="0"/>
    </xf>
    <xf numFmtId="0" fontId="0" fillId="0" borderId="46" xfId="0" applyBorder="1" applyAlignment="1"/>
    <xf numFmtId="0" fontId="0" fillId="0" borderId="11" xfId="0" applyBorder="1" applyAlignment="1" applyProtection="1">
      <protection locked="0"/>
    </xf>
    <xf numFmtId="0" fontId="0" fillId="0" borderId="11" xfId="0" applyBorder="1" applyAlignment="1"/>
    <xf numFmtId="0" fontId="0" fillId="0" borderId="0" xfId="0" applyAlignment="1" applyProtection="1">
      <protection locked="0"/>
    </xf>
    <xf numFmtId="0" fontId="19" fillId="0" borderId="14" xfId="0" applyFont="1" applyBorder="1" applyAlignment="1" applyProtection="1">
      <alignment horizontal="left" vertical="center"/>
      <protection locked="0"/>
    </xf>
    <xf numFmtId="0" fontId="20" fillId="0" borderId="14" xfId="0" applyFont="1" applyBorder="1" applyAlignment="1"/>
    <xf numFmtId="0" fontId="24" fillId="0" borderId="0" xfId="6" applyFont="1" applyAlignment="1">
      <alignment wrapText="1"/>
    </xf>
    <xf numFmtId="0" fontId="0" fillId="3" borderId="6" xfId="0" applyFill="1" applyBorder="1" applyProtection="1">
      <protection locked="0"/>
    </xf>
    <xf numFmtId="165" fontId="0" fillId="7" borderId="6" xfId="0" applyNumberFormat="1" applyFill="1" applyBorder="1" applyAlignment="1" applyProtection="1">
      <alignment horizontal="center"/>
      <protection locked="0"/>
    </xf>
    <xf numFmtId="0" fontId="0" fillId="7" borderId="0" xfId="0" applyFill="1" applyBorder="1" applyProtection="1">
      <protection locked="0"/>
    </xf>
    <xf numFmtId="0" fontId="0" fillId="0" borderId="0" xfId="0" applyAlignment="1" applyProtection="1">
      <alignment horizontal="center"/>
      <protection locked="0"/>
    </xf>
    <xf numFmtId="0" fontId="10" fillId="0" borderId="14" xfId="0" applyFont="1" applyBorder="1" applyAlignment="1" applyProtection="1">
      <alignment horizontal="center"/>
      <protection locked="0"/>
    </xf>
    <xf numFmtId="0" fontId="26" fillId="7" borderId="20" xfId="0" applyFont="1" applyFill="1" applyBorder="1" applyAlignment="1" applyProtection="1">
      <protection locked="0"/>
    </xf>
    <xf numFmtId="0" fontId="26" fillId="7" borderId="20" xfId="0" applyFont="1" applyFill="1" applyBorder="1" applyAlignment="1"/>
    <xf numFmtId="0" fontId="0" fillId="7" borderId="6" xfId="0" applyFill="1" applyBorder="1" applyAlignment="1" applyProtection="1">
      <alignment horizontal="center" shrinkToFit="1"/>
      <protection locked="0"/>
    </xf>
  </cellXfs>
  <cellStyles count="12">
    <cellStyle name="Comma" xfId="1" builtinId="3"/>
    <cellStyle name="Currency" xfId="2" builtinId="4"/>
    <cellStyle name="Currency 3 2" xfId="5" xr:uid="{F5EE268F-A269-4202-B16D-1417CFC0ED19}"/>
    <cellStyle name="Hyperlink" xfId="4" builtinId="8"/>
    <cellStyle name="Normal" xfId="0" builtinId="0"/>
    <cellStyle name="Normal 2 2" xfId="6" xr:uid="{0F090B72-813A-4B08-AD52-6C50FB46758B}"/>
    <cellStyle name="Normal 3" xfId="8" xr:uid="{3825F4A5-B7D6-410A-B77B-794A84930673}"/>
    <cellStyle name="Normal 3 2" xfId="11" xr:uid="{273948BC-6C64-47BA-9671-D204B9ACEC51}"/>
    <cellStyle name="Normal 5" xfId="7" xr:uid="{5BCCDC7E-0A40-4AF4-AA87-251A3D503581}"/>
    <cellStyle name="Percent" xfId="3" builtinId="5"/>
    <cellStyle name="Percent 2" xfId="10" xr:uid="{773E4671-535C-49B0-A537-41A5E73F65EB}"/>
    <cellStyle name="Percent 3" xfId="9" xr:uid="{BCA88AAD-A743-4A79-A9DC-DC71376F2491}"/>
  </cellStyles>
  <dxfs count="31">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theme="2" tint="-0.24994659260841701"/>
        </patternFill>
      </fill>
    </dxf>
    <dxf>
      <fill>
        <patternFill>
          <bgColor rgb="FF92D050"/>
        </patternFill>
      </fill>
    </dxf>
    <dxf>
      <fill>
        <patternFill>
          <bgColor theme="8" tint="0.39994506668294322"/>
        </patternFill>
      </fill>
    </dxf>
    <dxf>
      <font>
        <b/>
        <i val="0"/>
        <u/>
      </font>
    </dxf>
    <dxf>
      <font>
        <b val="0"/>
        <i val="0"/>
        <strike val="0"/>
        <condense val="0"/>
        <extend val="0"/>
        <outline val="0"/>
        <shadow val="0"/>
        <u val="none"/>
        <vertAlign val="baseline"/>
        <sz val="11"/>
        <color theme="1"/>
        <name val="Calibri"/>
        <family val="2"/>
        <scheme val="minor"/>
      </font>
      <numFmt numFmtId="4" formatCode="#,##0.0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4"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4" formatCode="0.00%"/>
      <fill>
        <patternFill patternType="solid">
          <fgColor indexed="64"/>
          <bgColor rgb="FFFFFF0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4"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4"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4" formatCode="0.00%"/>
      <fill>
        <patternFill patternType="solid">
          <fgColor indexed="64"/>
          <bgColor rgb="FFFFFF00"/>
        </patternFill>
      </fil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numFmt numFmtId="167" formatCode="_(&quot;$&quot;* #,##0.00_);_(&quot;$&quot;* \(#,##0.00\);&quot;-&quot;_)"/>
      <fill>
        <patternFill patternType="solid">
          <fgColor indexed="64"/>
          <bgColor rgb="FFFFFF0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numFmt numFmtId="167" formatCode="_(&quot;$&quot;* #,##0.00_);_(&quot;$&quot;* \(#,##0.00\);&quot;-&quot;_)"/>
      <fill>
        <patternFill patternType="solid">
          <fgColor indexed="64"/>
          <bgColor rgb="FFFFFF0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0"/>
        <color auto="1"/>
        <name val="Arial"/>
        <family val="2"/>
        <scheme val="none"/>
      </font>
      <border diagonalUp="0" diagonalDown="0">
        <left/>
        <right style="thin">
          <color indexed="64"/>
        </right>
        <top style="thin">
          <color indexed="64"/>
        </top>
        <bottom style="thin">
          <color indexed="64"/>
        </bottom>
        <vertical/>
        <horizontal/>
      </border>
    </dxf>
    <dxf>
      <border outline="0">
        <left style="medium">
          <color indexed="64"/>
        </left>
        <top style="medium">
          <color indexed="64"/>
        </top>
        <bottom style="medium">
          <color indexed="64"/>
        </bottom>
      </border>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0"/>
        <color theme="0"/>
        <name val="Arial"/>
        <family val="2"/>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ill>
        <patternFill patternType="solid">
          <fgColor rgb="FFDDEBF7"/>
          <bgColor rgb="FFDDEBF7"/>
        </patternFill>
      </fill>
    </dxf>
    <dxf>
      <fill>
        <patternFill patternType="solid">
          <fgColor rgb="FFDDEBF7"/>
          <bgColor rgb="FFDDEBF7"/>
        </patternFill>
      </fill>
    </dxf>
    <dxf>
      <font>
        <b/>
        <color rgb="FF000000"/>
      </font>
    </dxf>
    <dxf>
      <font>
        <b/>
        <color rgb="FF000000"/>
      </font>
    </dxf>
    <dxf>
      <font>
        <b/>
        <color rgb="FF000000"/>
      </font>
      <border>
        <top style="double">
          <color rgb="FF5B9BD5"/>
        </top>
      </border>
    </dxf>
    <dxf>
      <font>
        <b/>
        <color rgb="FFFFFFFF"/>
      </font>
      <fill>
        <patternFill patternType="solid">
          <fgColor rgb="FF5B9BD5"/>
          <bgColor rgb="FF5B9BD5"/>
        </patternFill>
      </fill>
    </dxf>
    <dxf>
      <font>
        <color rgb="FF000000"/>
      </font>
      <border>
        <left style="thin">
          <color rgb="FF9BC2E6"/>
        </left>
        <right style="thin">
          <color rgb="FF9BC2E6"/>
        </right>
        <top style="thin">
          <color rgb="FF9BC2E6"/>
        </top>
        <bottom style="thin">
          <color rgb="FF9BC2E6"/>
        </bottom>
        <horizontal style="thin">
          <color rgb="FF9BC2E6"/>
        </horizontal>
      </border>
    </dxf>
  </dxfs>
  <tableStyles count="1" defaultTableStyle="TableStyleMedium2" defaultPivotStyle="PivotStyleLight16">
    <tableStyle name="TableStyleMedium2 2" pivot="0" count="7" xr9:uid="{00000000-0012-0000-FFFF-FFFF16000000}">
      <tableStyleElement type="wholeTable" dxfId="30"/>
      <tableStyleElement type="headerRow" dxfId="29"/>
      <tableStyleElement type="totalRow" dxfId="28"/>
      <tableStyleElement type="firstColumn" dxfId="27"/>
      <tableStyleElement type="lastColumn" dxfId="26"/>
      <tableStyleElement type="firstRowStripe" dxfId="25"/>
      <tableStyleElement type="firstColumnStripe" dxfId="2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66675</xdr:colOff>
          <xdr:row>35</xdr:row>
          <xdr:rowOff>47625</xdr:rowOff>
        </xdr:from>
        <xdr:to>
          <xdr:col>4</xdr:col>
          <xdr:colOff>895350</xdr:colOff>
          <xdr:row>35</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35</xdr:row>
          <xdr:rowOff>47625</xdr:rowOff>
        </xdr:from>
        <xdr:to>
          <xdr:col>5</xdr:col>
          <xdr:colOff>895350</xdr:colOff>
          <xdr:row>35</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36</xdr:row>
          <xdr:rowOff>19050</xdr:rowOff>
        </xdr:from>
        <xdr:to>
          <xdr:col>5</xdr:col>
          <xdr:colOff>752475</xdr:colOff>
          <xdr:row>36</xdr:row>
          <xdr:rowOff>200025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36</xdr:row>
          <xdr:rowOff>19050</xdr:rowOff>
        </xdr:from>
        <xdr:to>
          <xdr:col>4</xdr:col>
          <xdr:colOff>0</xdr:colOff>
          <xdr:row>36</xdr:row>
          <xdr:rowOff>190500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General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36</xdr:row>
          <xdr:rowOff>19050</xdr:rowOff>
        </xdr:from>
        <xdr:to>
          <xdr:col>4</xdr:col>
          <xdr:colOff>752475</xdr:colOff>
          <xdr:row>36</xdr:row>
          <xdr:rowOff>200025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Federal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219075</xdr:rowOff>
        </xdr:from>
        <xdr:to>
          <xdr:col>5</xdr:col>
          <xdr:colOff>0</xdr:colOff>
          <xdr:row>38</xdr:row>
          <xdr:rowOff>200026</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37</xdr:row>
          <xdr:rowOff>219075</xdr:rowOff>
        </xdr:from>
        <xdr:to>
          <xdr:col>6</xdr:col>
          <xdr:colOff>0</xdr:colOff>
          <xdr:row>38</xdr:row>
          <xdr:rowOff>200026</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EBC4F33-665E-49E8-BB85-C4E68ED4727E}" name="Table13" displayName="Table13" ref="A1:N680" totalsRowShown="0" headerRowDxfId="23" dataDxfId="22" tableBorderDxfId="21" headerRowCellStyle="Currency 3 2" dataCellStyle="Currency 3 2">
  <autoFilter ref="A1:N680" xr:uid="{500E7FDA-F2CF-490F-95AD-B754F50D198E}"/>
  <tableColumns count="14">
    <tableColumn id="1" xr3:uid="{7348FB67-F37D-4ED0-90E2-A578C45296F9}" name="Position Category" dataDxfId="20" dataCellStyle="Normal 2 2"/>
    <tableColumn id="2" xr3:uid="{AC6CCA01-BC37-468C-A6C9-9D3B750A9C5F}" name="Job Position" dataDxfId="19" dataCellStyle="Normal 5"/>
    <tableColumn id="3" xr3:uid="{4EB5055D-5069-4E59-9C32-1CAC4E81C9E2}" name="Pay Rate - _x000a_Low" dataDxfId="18" dataCellStyle="Normal 2 2"/>
    <tableColumn id="4" xr3:uid="{C2C7560C-0798-475B-94C0-5B6BAD572E3D}" name="Pay Rate -_x000a_ High" dataDxfId="17" dataCellStyle="Normal 2 2"/>
    <tableColumn id="5" xr3:uid="{B2626DD1-B08A-45B1-95D9-82D01B992522}" name="Column1" dataDxfId="16" dataCellStyle="Normal 2 2"/>
    <tableColumn id="6" xr3:uid="{B540C1E1-7C74-4F32-9BBD-07BC834A8EB1}" name="Regular NTE Rate" dataCellStyle="Normal 2 2"/>
    <tableColumn id="7" xr3:uid="{6C244923-34BB-4A2E-915C-6C25E9B2F0DD}" name="Overtime NTE Rate" dataCellStyle="Normal 2 2"/>
    <tableColumn id="8" xr3:uid="{63AF3B99-4E3E-4ED0-ACB7-EA8D49674058}" name="Column2" dataDxfId="15" dataCellStyle="Normal 2 2"/>
    <tableColumn id="9" xr3:uid="{0BF4DC41-779B-439A-9063-9B4C3DA8EA5B}" name="Regular Markup" dataDxfId="14" dataCellStyle="Percent 2"/>
    <tableColumn id="10" xr3:uid="{30B01569-10C9-4D7A-A483-FB69DF0A86B2}" name="Regular Bill Rate - Low" dataDxfId="13" dataCellStyle="Currency 3 2"/>
    <tableColumn id="11" xr3:uid="{A6BE4098-0261-4518-9868-7BF7969A19DF}" name="Regular Bill Rate - _x000a_High" dataDxfId="12" dataCellStyle="Currency 3 2"/>
    <tableColumn id="12" xr3:uid="{F25FA47C-D58D-438C-995E-03AAD7FA7483}" name="Overtime Markup" dataDxfId="11" dataCellStyle="Percent 2"/>
    <tableColumn id="13" xr3:uid="{439EE48F-7B10-4947-931E-6E6B11D54833}" name="Overtime Bill Rate - Low" dataDxfId="10" dataCellStyle="Currency 3 2"/>
    <tableColumn id="14" xr3:uid="{794C71C2-DDFD-4914-AA68-501145254177}" name="Overtime Bill Rate - High" dataDxfId="9" dataCellStyle="Currency 3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A8F73-792B-4F21-9E29-B05AE0AFF5E7}">
  <dimension ref="A1:Q81"/>
  <sheetViews>
    <sheetView tabSelected="1" view="pageLayout" topLeftCell="A62" zoomScale="90" zoomScaleNormal="100" zoomScalePageLayoutView="90" workbookViewId="0">
      <selection activeCell="H20" sqref="H20:J20"/>
    </sheetView>
  </sheetViews>
  <sheetFormatPr defaultColWidth="0" defaultRowHeight="15" zeroHeight="1" x14ac:dyDescent="0.25"/>
  <cols>
    <col min="1" max="2" width="13.7109375" style="2" customWidth="1"/>
    <col min="3" max="3" width="9.140625" style="2" customWidth="1"/>
    <col min="4" max="5" width="13.7109375" style="2" customWidth="1"/>
    <col min="6" max="6" width="13.7109375" style="113" customWidth="1"/>
    <col min="7" max="7" width="9" style="2" customWidth="1"/>
    <col min="8" max="8" width="13.7109375" style="2" customWidth="1"/>
    <col min="9" max="9" width="13.5703125" style="2" customWidth="1"/>
    <col min="10" max="10" width="13.140625" style="2" customWidth="1"/>
    <col min="11" max="11" width="0.140625" style="2" customWidth="1"/>
    <col min="12" max="12" width="9.140625" style="2" hidden="1" customWidth="1"/>
    <col min="13" max="13" width="7.42578125" style="2" hidden="1" customWidth="1"/>
    <col min="14" max="14" width="9.140625" style="2" hidden="1" customWidth="1"/>
    <col min="15" max="15" width="3.5703125" style="2" hidden="1" customWidth="1"/>
    <col min="16" max="16" width="9.140625" style="2" hidden="1" customWidth="1"/>
    <col min="17" max="17" width="27.7109375" style="2" hidden="1" customWidth="1"/>
    <col min="18" max="16384" width="9.140625" style="2" hidden="1"/>
  </cols>
  <sheetData>
    <row r="1" spans="1:10" x14ac:dyDescent="0.25">
      <c r="A1" s="185" t="s">
        <v>0</v>
      </c>
      <c r="B1" s="185"/>
      <c r="C1" s="185"/>
      <c r="D1" s="185"/>
      <c r="E1" s="185"/>
      <c r="F1" s="185"/>
      <c r="G1" s="185"/>
      <c r="H1" s="185"/>
      <c r="I1" s="185"/>
      <c r="J1" s="169"/>
    </row>
    <row r="2" spans="1:10" ht="23.25" x14ac:dyDescent="0.35">
      <c r="A2" s="186" t="s">
        <v>1</v>
      </c>
      <c r="B2" s="186"/>
      <c r="C2" s="186"/>
      <c r="D2" s="186"/>
      <c r="E2" s="186"/>
      <c r="F2" s="186"/>
      <c r="G2" s="186"/>
      <c r="H2" s="186"/>
      <c r="I2" s="186"/>
      <c r="J2" s="169"/>
    </row>
    <row r="3" spans="1:10" ht="50.25" customHeight="1" x14ac:dyDescent="0.25">
      <c r="A3" s="188" t="s">
        <v>968</v>
      </c>
      <c r="B3" s="189"/>
      <c r="C3" s="189"/>
      <c r="D3" s="189"/>
      <c r="E3" s="189"/>
      <c r="F3" s="189"/>
      <c r="G3" s="189"/>
      <c r="H3" s="189"/>
      <c r="I3" s="189"/>
      <c r="J3" s="189"/>
    </row>
    <row r="4" spans="1:10" ht="3.75" customHeight="1" x14ac:dyDescent="0.25">
      <c r="A4" s="1"/>
      <c r="B4" s="24"/>
      <c r="C4" s="24"/>
      <c r="D4" s="24"/>
      <c r="E4" s="24"/>
      <c r="F4" s="108"/>
      <c r="G4" s="24"/>
      <c r="H4" s="24"/>
      <c r="I4" s="24"/>
      <c r="J4" s="24"/>
    </row>
    <row r="5" spans="1:10" ht="5.25" customHeight="1" thickBot="1" x14ac:dyDescent="0.3">
      <c r="A5" s="3"/>
      <c r="B5" s="3"/>
      <c r="C5" s="3"/>
      <c r="D5" s="3"/>
      <c r="E5" s="222"/>
      <c r="F5" s="223"/>
      <c r="G5" s="223"/>
      <c r="H5" s="210"/>
      <c r="I5" s="211"/>
      <c r="J5" s="43"/>
    </row>
    <row r="6" spans="1:10" ht="22.5" customHeight="1" thickBot="1" x14ac:dyDescent="0.3">
      <c r="A6" s="212" t="s">
        <v>2</v>
      </c>
      <c r="B6" s="213"/>
      <c r="C6" s="213"/>
      <c r="D6" s="213"/>
      <c r="E6" s="222" t="s">
        <v>3</v>
      </c>
      <c r="F6" s="223"/>
      <c r="G6" s="223"/>
      <c r="H6" s="224"/>
      <c r="I6" s="225"/>
      <c r="J6" s="32"/>
    </row>
    <row r="7" spans="1:10" ht="24" customHeight="1" thickBot="1" x14ac:dyDescent="0.3">
      <c r="A7" s="51" t="s">
        <v>973</v>
      </c>
      <c r="B7" s="193"/>
      <c r="C7" s="193"/>
      <c r="D7" s="193"/>
      <c r="E7" s="193"/>
      <c r="F7" s="193"/>
      <c r="G7" s="193"/>
      <c r="H7" s="193"/>
      <c r="I7" s="193"/>
      <c r="J7" s="193"/>
    </row>
    <row r="8" spans="1:10" ht="10.5" customHeight="1" x14ac:dyDescent="0.25">
      <c r="A8" s="52"/>
      <c r="B8" s="52"/>
      <c r="C8" s="36"/>
      <c r="D8" s="3"/>
      <c r="E8" s="3"/>
      <c r="F8" s="109"/>
      <c r="G8" s="3"/>
      <c r="H8" s="3"/>
      <c r="I8" s="3"/>
      <c r="J8" s="3"/>
    </row>
    <row r="9" spans="1:10" ht="17.25" customHeight="1" thickBot="1" x14ac:dyDescent="0.3">
      <c r="A9" s="216" t="s">
        <v>4</v>
      </c>
      <c r="B9" s="216"/>
      <c r="C9" s="193"/>
      <c r="D9" s="193"/>
      <c r="E9" s="193"/>
      <c r="F9" s="193"/>
      <c r="G9" s="193"/>
      <c r="H9" s="193"/>
      <c r="I9" s="193"/>
      <c r="J9" s="193"/>
    </row>
    <row r="10" spans="1:10" ht="9" customHeight="1" x14ac:dyDescent="0.25">
      <c r="A10" s="52"/>
      <c r="B10" s="52"/>
      <c r="C10" s="36"/>
      <c r="D10" s="3"/>
      <c r="E10" s="3"/>
      <c r="F10" s="109"/>
      <c r="G10" s="3"/>
      <c r="H10" s="3"/>
      <c r="I10" s="3"/>
      <c r="J10" s="3"/>
    </row>
    <row r="11" spans="1:10" ht="17.25" customHeight="1" thickBot="1" x14ac:dyDescent="0.3">
      <c r="A11" s="216" t="s">
        <v>5</v>
      </c>
      <c r="B11" s="216"/>
      <c r="C11" s="193"/>
      <c r="D11" s="193"/>
      <c r="E11" s="193"/>
      <c r="F11" s="193"/>
      <c r="G11" s="193"/>
      <c r="H11" s="193"/>
      <c r="I11" s="193"/>
      <c r="J11" s="193"/>
    </row>
    <row r="12" spans="1:10" ht="5.25" customHeight="1" x14ac:dyDescent="0.25">
      <c r="A12" s="52"/>
      <c r="B12" s="52"/>
      <c r="C12" s="36"/>
      <c r="D12" s="3"/>
      <c r="E12" s="3"/>
      <c r="F12" s="109"/>
      <c r="G12" s="3"/>
      <c r="H12" s="3"/>
      <c r="I12" s="3"/>
      <c r="J12" s="3"/>
    </row>
    <row r="13" spans="1:10" ht="17.25" customHeight="1" thickBot="1" x14ac:dyDescent="0.3">
      <c r="A13" s="51" t="s">
        <v>6</v>
      </c>
      <c r="B13" s="193"/>
      <c r="C13" s="194"/>
      <c r="D13" s="194"/>
      <c r="E13" s="37" t="s">
        <v>7</v>
      </c>
      <c r="F13" s="110"/>
      <c r="G13" s="217"/>
      <c r="H13" s="217"/>
      <c r="I13" s="217"/>
      <c r="J13" s="217"/>
    </row>
    <row r="14" spans="1:10" ht="17.25" customHeight="1" x14ac:dyDescent="0.25">
      <c r="A14" s="4"/>
      <c r="B14" s="4"/>
      <c r="D14" s="3"/>
      <c r="E14" s="3"/>
      <c r="F14" s="109"/>
      <c r="G14" s="3"/>
      <c r="H14" s="3"/>
      <c r="I14" s="3"/>
      <c r="J14" s="3"/>
    </row>
    <row r="15" spans="1:10" ht="15.75" x14ac:dyDescent="0.25">
      <c r="A15" s="228" t="s">
        <v>8</v>
      </c>
      <c r="B15" s="229"/>
      <c r="D15" s="3"/>
      <c r="E15" s="3"/>
      <c r="F15" s="109"/>
      <c r="G15" s="3"/>
      <c r="H15" s="3"/>
      <c r="I15" s="3"/>
      <c r="J15" s="3"/>
    </row>
    <row r="16" spans="1:10" ht="44.25" customHeight="1" thickBot="1" x14ac:dyDescent="0.3">
      <c r="A16" s="218" t="s">
        <v>9</v>
      </c>
      <c r="B16" s="218"/>
      <c r="C16" s="218"/>
      <c r="D16" s="218"/>
      <c r="E16" s="218"/>
      <c r="F16" s="218"/>
      <c r="G16" s="218"/>
      <c r="H16" s="218"/>
      <c r="I16" s="218"/>
      <c r="J16" s="218"/>
    </row>
    <row r="17" spans="1:10" ht="90.75" customHeight="1" thickTop="1" thickBot="1" x14ac:dyDescent="0.3">
      <c r="A17" s="190"/>
      <c r="B17" s="191"/>
      <c r="C17" s="191"/>
      <c r="D17" s="191"/>
      <c r="E17" s="191"/>
      <c r="F17" s="191"/>
      <c r="G17" s="191"/>
      <c r="H17" s="191"/>
      <c r="I17" s="191"/>
      <c r="J17" s="192"/>
    </row>
    <row r="18" spans="1:10" ht="7.5" customHeight="1" thickTop="1" thickBot="1" x14ac:dyDescent="0.3">
      <c r="A18" s="195"/>
      <c r="B18" s="196"/>
      <c r="C18" s="196"/>
      <c r="D18" s="196"/>
      <c r="E18" s="196"/>
      <c r="F18" s="196"/>
      <c r="G18" s="196"/>
      <c r="H18" s="196"/>
      <c r="I18" s="196"/>
      <c r="J18" s="196"/>
    </row>
    <row r="19" spans="1:10" ht="15.75" thickTop="1" x14ac:dyDescent="0.25">
      <c r="A19" s="219" t="s">
        <v>969</v>
      </c>
      <c r="B19" s="220"/>
      <c r="C19" s="220"/>
      <c r="D19" s="220"/>
      <c r="E19" s="220"/>
      <c r="F19" s="220"/>
      <c r="G19" s="220"/>
      <c r="H19" s="220"/>
      <c r="I19" s="220"/>
      <c r="J19" s="221"/>
    </row>
    <row r="20" spans="1:10" ht="15.75" thickBot="1" x14ac:dyDescent="0.3">
      <c r="A20" s="214" t="s">
        <v>676</v>
      </c>
      <c r="B20" s="215"/>
      <c r="C20" s="183" t="s">
        <v>720</v>
      </c>
      <c r="D20" s="184"/>
      <c r="E20" s="184"/>
      <c r="F20" s="230" t="s">
        <v>10</v>
      </c>
      <c r="G20" s="231"/>
      <c r="H20" s="232"/>
      <c r="I20" s="227"/>
      <c r="J20" s="233"/>
    </row>
    <row r="21" spans="1:10" ht="26.25" thickBot="1" x14ac:dyDescent="0.3">
      <c r="A21" s="26" t="s">
        <v>11</v>
      </c>
      <c r="B21" s="6" t="s">
        <v>12</v>
      </c>
      <c r="C21" s="7" t="s">
        <v>13</v>
      </c>
      <c r="D21" s="8" t="s">
        <v>14</v>
      </c>
      <c r="E21" s="8" t="s">
        <v>15</v>
      </c>
      <c r="F21" s="111" t="s">
        <v>48</v>
      </c>
      <c r="G21" s="7" t="s">
        <v>16</v>
      </c>
      <c r="H21" s="8" t="s">
        <v>17</v>
      </c>
      <c r="I21" s="9" t="s">
        <v>18</v>
      </c>
      <c r="J21" s="60" t="s">
        <v>49</v>
      </c>
    </row>
    <row r="22" spans="1:10" ht="18" customHeight="1" thickTop="1" thickBot="1" x14ac:dyDescent="0.3">
      <c r="A22" s="55" t="str">
        <f>IFERROR(VLOOKUP(H20,Table13[[Job Position]:[Overtime Bill Rate - High]],2,FALSE),"")</f>
        <v/>
      </c>
      <c r="B22" s="56" t="str">
        <f>IFERROR(VLOOKUP(H20,Table13[[Job Position]:[Overtime Bill Rate - High]],3,FALSE),"")</f>
        <v/>
      </c>
      <c r="C22" s="57" t="str">
        <f>IFERROR(VLOOKUP(H20,Table13[[Job Position]:[Overtime Bill Rate - High]],8,FALSE),"")</f>
        <v/>
      </c>
      <c r="D22" s="56" t="str">
        <f>IFERROR(VLOOKUP(H20,Table13[[Job Position]:[Overtime Bill Rate - High]],9,FALSE),"")</f>
        <v/>
      </c>
      <c r="E22" s="56" t="str">
        <f>IFERROR(VLOOKUP(H20,Table13[[Job Position]:[Overtime Bill Rate - High]],10,FALSE),"")</f>
        <v/>
      </c>
      <c r="F22" s="112" t="str">
        <f>IFERROR(VLOOKUP(H20,Table13[[Job Position]:[Overtime Bill Rate - High]],5,FALSE),"")</f>
        <v/>
      </c>
      <c r="G22" s="57" t="str">
        <f>IFERROR(VLOOKUP(H20,Table13[[Job Position]:[Overtime Bill Rate - High]],11,FALSE),"")</f>
        <v/>
      </c>
      <c r="H22" s="56" t="str">
        <f>IFERROR(VLOOKUP(H20,Table13[[Job Position]:[Overtime Bill Rate - High]],12,FALSE),"")</f>
        <v/>
      </c>
      <c r="I22" s="56" t="str">
        <f>IFERROR(VLOOKUP(H20,Table13[[Job Position]:[Overtime Bill Rate - High]],13,FALSE),"")</f>
        <v/>
      </c>
      <c r="J22" s="58" t="str">
        <f>IFERROR(VLOOKUP(H20,Table13[[Job Position]:[Overtime Bill Rate - High]],6,FALSE),"")</f>
        <v/>
      </c>
    </row>
    <row r="23" spans="1:10" ht="18" customHeight="1" thickBot="1" x14ac:dyDescent="0.3">
      <c r="A23" s="27"/>
      <c r="B23" s="5"/>
      <c r="C23" s="5"/>
      <c r="D23" s="54"/>
      <c r="E23" s="33"/>
      <c r="F23" s="173" t="s">
        <v>23</v>
      </c>
      <c r="G23" s="174"/>
      <c r="H23" s="174"/>
      <c r="I23" s="54"/>
      <c r="J23" s="31"/>
    </row>
    <row r="24" spans="1:10" ht="18" customHeight="1" thickBot="1" x14ac:dyDescent="0.3">
      <c r="A24" s="27" t="s">
        <v>19</v>
      </c>
      <c r="B24" s="5"/>
      <c r="C24" s="35"/>
      <c r="D24" s="5"/>
      <c r="E24" s="34"/>
      <c r="F24" s="172" t="s">
        <v>20</v>
      </c>
      <c r="G24" s="169"/>
      <c r="H24" s="169"/>
      <c r="I24" s="5"/>
      <c r="J24" s="25"/>
    </row>
    <row r="25" spans="1:10" ht="18" customHeight="1" thickBot="1" x14ac:dyDescent="0.3">
      <c r="A25" s="28"/>
      <c r="B25" s="29"/>
      <c r="C25" s="29"/>
      <c r="D25" s="135"/>
      <c r="E25" s="59" t="str">
        <f>IFERROR(IFERROR((((ROUND(F22,2)*E23)+E24)*C24),(((ROUND(E22,2)*E23)+E24)*C24)),"")</f>
        <v/>
      </c>
      <c r="F25" s="170" t="s">
        <v>21</v>
      </c>
      <c r="G25" s="171"/>
      <c r="H25" s="171"/>
      <c r="I25" s="29"/>
      <c r="J25" s="30"/>
    </row>
    <row r="26" spans="1:10" ht="7.5" customHeight="1" thickTop="1" thickBot="1" x14ac:dyDescent="0.3">
      <c r="A26" s="245"/>
      <c r="B26" s="246"/>
      <c r="C26" s="246"/>
      <c r="D26" s="246"/>
      <c r="E26" s="246"/>
      <c r="F26" s="246"/>
      <c r="G26" s="246"/>
      <c r="H26" s="246"/>
      <c r="I26" s="246"/>
      <c r="J26" s="246"/>
    </row>
    <row r="27" spans="1:10" ht="15.75" thickTop="1" x14ac:dyDescent="0.25">
      <c r="A27" s="219" t="s">
        <v>22</v>
      </c>
      <c r="B27" s="220"/>
      <c r="C27" s="220"/>
      <c r="D27" s="220"/>
      <c r="E27" s="220"/>
      <c r="F27" s="220"/>
      <c r="G27" s="220"/>
      <c r="H27" s="220"/>
      <c r="I27" s="220"/>
      <c r="J27" s="221"/>
    </row>
    <row r="28" spans="1:10" ht="15.75" thickBot="1" x14ac:dyDescent="0.3">
      <c r="A28" s="214" t="s">
        <v>676</v>
      </c>
      <c r="B28" s="215"/>
      <c r="C28" s="183" t="s">
        <v>720</v>
      </c>
      <c r="D28" s="184"/>
      <c r="E28" s="184"/>
      <c r="F28" s="230" t="s">
        <v>10</v>
      </c>
      <c r="G28" s="231"/>
      <c r="H28" s="232"/>
      <c r="I28" s="227"/>
      <c r="J28" s="233"/>
    </row>
    <row r="29" spans="1:10" ht="26.25" thickBot="1" x14ac:dyDescent="0.3">
      <c r="A29" s="26" t="s">
        <v>11</v>
      </c>
      <c r="B29" s="6" t="s">
        <v>12</v>
      </c>
      <c r="C29" s="7" t="s">
        <v>13</v>
      </c>
      <c r="D29" s="8" t="s">
        <v>14</v>
      </c>
      <c r="E29" s="8" t="s">
        <v>15</v>
      </c>
      <c r="F29" s="111" t="s">
        <v>48</v>
      </c>
      <c r="G29" s="7" t="s">
        <v>16</v>
      </c>
      <c r="H29" s="8" t="s">
        <v>17</v>
      </c>
      <c r="I29" s="9" t="s">
        <v>18</v>
      </c>
      <c r="J29" s="60" t="s">
        <v>49</v>
      </c>
    </row>
    <row r="30" spans="1:10" ht="18" customHeight="1" thickTop="1" thickBot="1" x14ac:dyDescent="0.3">
      <c r="A30" s="55" t="str">
        <f>IFERROR(VLOOKUP(H28,Table13[[Job Position]:[Overtime Bill Rate - High]],2,FALSE),"")</f>
        <v/>
      </c>
      <c r="B30" s="56" t="str">
        <f>IFERROR(VLOOKUP(H28,Table13[[Job Position]:[Overtime Bill Rate - High]],3,FALSE),"")</f>
        <v/>
      </c>
      <c r="C30" s="57" t="str">
        <f>IFERROR(VLOOKUP(H28,Table13[[Job Position]:[Overtime Bill Rate - High]],8,FALSE),"")</f>
        <v/>
      </c>
      <c r="D30" s="56" t="str">
        <f>IFERROR(VLOOKUP(H28,Table13[[Job Position]:[Overtime Bill Rate - High]],9,FALSE),"")</f>
        <v/>
      </c>
      <c r="E30" s="56" t="str">
        <f>IFERROR(VLOOKUP(H28,Table13[[Job Position]:[Overtime Bill Rate - High]],10,FALSE),"")</f>
        <v/>
      </c>
      <c r="F30" s="112" t="str">
        <f>IFERROR(VLOOKUP(H28,Table13[[Job Position]:[Overtime Bill Rate - High]],5,FALSE),"")</f>
        <v/>
      </c>
      <c r="G30" s="57" t="str">
        <f>IFERROR(VLOOKUP(H28,Table13[[Job Position]:[Overtime Bill Rate - High]],11,FALSE),"")</f>
        <v/>
      </c>
      <c r="H30" s="56" t="str">
        <f>IFERROR(VLOOKUP(H28,Table13[[Job Position]:[Overtime Bill Rate - High]],12,FALSE),"")</f>
        <v/>
      </c>
      <c r="I30" s="56" t="str">
        <f>IFERROR(VLOOKUP(H28,Table13[[Job Position]:[Overtime Bill Rate - High]],13,FALSE),"")</f>
        <v/>
      </c>
      <c r="J30" s="58" t="str">
        <f>IFERROR(VLOOKUP(H28,Table13[[Job Position]:[Overtime Bill Rate - High]],6,FALSE),"")</f>
        <v/>
      </c>
    </row>
    <row r="31" spans="1:10" ht="18" customHeight="1" thickBot="1" x14ac:dyDescent="0.3">
      <c r="A31" s="27"/>
      <c r="B31" s="5"/>
      <c r="C31" s="5"/>
      <c r="D31" s="11"/>
      <c r="E31" s="33"/>
      <c r="F31" s="173" t="s">
        <v>23</v>
      </c>
      <c r="G31" s="174"/>
      <c r="H31" s="174"/>
      <c r="I31" s="11"/>
      <c r="J31" s="31"/>
    </row>
    <row r="32" spans="1:10" ht="18" customHeight="1" thickBot="1" x14ac:dyDescent="0.3">
      <c r="A32" s="27" t="s">
        <v>19</v>
      </c>
      <c r="B32" s="5"/>
      <c r="C32" s="35"/>
      <c r="D32" s="5"/>
      <c r="E32" s="34"/>
      <c r="F32" s="172" t="s">
        <v>20</v>
      </c>
      <c r="G32" s="169"/>
      <c r="H32" s="169"/>
      <c r="I32" s="5"/>
      <c r="J32" s="25"/>
    </row>
    <row r="33" spans="1:10" ht="18" customHeight="1" thickBot="1" x14ac:dyDescent="0.3">
      <c r="A33" s="28"/>
      <c r="B33" s="29"/>
      <c r="C33" s="29"/>
      <c r="D33" s="135"/>
      <c r="E33" s="59" t="str">
        <f>IFERROR(IFERROR((((ROUND(F30,2)*E31)+E32)*C32),(((ROUND(E30,2)*E31)+E32)*C32)),"")</f>
        <v/>
      </c>
      <c r="F33" s="170" t="s">
        <v>21</v>
      </c>
      <c r="G33" s="171"/>
      <c r="H33" s="171"/>
      <c r="I33" s="29"/>
      <c r="J33" s="30"/>
    </row>
    <row r="34" spans="1:10" ht="18" customHeight="1" thickTop="1" x14ac:dyDescent="0.25">
      <c r="A34" s="244" t="s">
        <v>974</v>
      </c>
      <c r="B34" s="244"/>
      <c r="C34" s="244"/>
      <c r="D34" s="244"/>
      <c r="E34" s="244"/>
      <c r="F34" s="244"/>
      <c r="G34" s="244"/>
      <c r="H34" s="244"/>
      <c r="I34" s="244"/>
      <c r="J34" s="244"/>
    </row>
    <row r="35" spans="1:10" ht="10.5" customHeight="1" x14ac:dyDescent="0.25">
      <c r="A35" s="12"/>
      <c r="B35" s="12"/>
      <c r="C35" s="12"/>
      <c r="E35" s="13"/>
      <c r="G35" s="13"/>
      <c r="H35" s="12"/>
      <c r="I35" s="14"/>
      <c r="J35" s="14"/>
    </row>
    <row r="36" spans="1:10" ht="24" customHeight="1" thickBot="1" x14ac:dyDescent="0.3">
      <c r="A36" s="226" t="s">
        <v>24</v>
      </c>
      <c r="B36" s="227"/>
      <c r="C36" s="227"/>
      <c r="D36" s="227"/>
      <c r="E36" s="45"/>
      <c r="F36" s="114"/>
      <c r="H36" s="15"/>
      <c r="I36" s="16"/>
      <c r="J36" s="16"/>
    </row>
    <row r="37" spans="1:10" ht="18" customHeight="1" thickBot="1" x14ac:dyDescent="0.3">
      <c r="A37" s="234" t="s">
        <v>25</v>
      </c>
      <c r="B37" s="235"/>
      <c r="C37" s="46"/>
      <c r="D37" s="47"/>
      <c r="E37" s="47"/>
      <c r="F37" s="115"/>
      <c r="G37" s="10"/>
      <c r="H37" s="10"/>
      <c r="I37" s="10"/>
      <c r="J37" s="10"/>
    </row>
    <row r="38" spans="1:10" ht="18" customHeight="1" thickBot="1" x14ac:dyDescent="0.3">
      <c r="A38" s="46" t="s">
        <v>26</v>
      </c>
      <c r="B38" s="234"/>
      <c r="C38" s="235"/>
      <c r="D38" s="235"/>
      <c r="E38" s="235"/>
      <c r="F38" s="235"/>
      <c r="G38" s="44"/>
      <c r="H38" s="44"/>
      <c r="I38" s="44"/>
      <c r="J38" s="44"/>
    </row>
    <row r="39" spans="1:10" ht="18" customHeight="1" thickBot="1" x14ac:dyDescent="0.3">
      <c r="A39" s="234" t="s">
        <v>27</v>
      </c>
      <c r="B39" s="235"/>
      <c r="C39" s="235"/>
      <c r="D39" s="235"/>
      <c r="E39" s="48"/>
      <c r="F39" s="116"/>
    </row>
    <row r="40" spans="1:10" ht="24" customHeight="1" thickBot="1" x14ac:dyDescent="0.3">
      <c r="B40" s="236" t="s">
        <v>28</v>
      </c>
      <c r="C40" s="169"/>
      <c r="D40" s="180"/>
      <c r="E40" s="180"/>
      <c r="F40" s="180"/>
      <c r="G40" s="180"/>
      <c r="H40" s="180"/>
      <c r="I40" s="180"/>
      <c r="J40" s="180"/>
    </row>
    <row r="41" spans="1:10" ht="10.5" customHeight="1" thickBot="1" x14ac:dyDescent="0.3">
      <c r="D41" s="17"/>
      <c r="E41" s="17"/>
      <c r="F41" s="117"/>
      <c r="G41" s="17"/>
      <c r="H41" s="17"/>
      <c r="I41" s="17"/>
      <c r="J41" s="17"/>
    </row>
    <row r="42" spans="1:10" ht="18" customHeight="1" thickBot="1" x14ac:dyDescent="0.3">
      <c r="A42" s="181" t="s">
        <v>975</v>
      </c>
      <c r="B42" s="181"/>
      <c r="C42" s="182"/>
      <c r="D42" s="182"/>
      <c r="E42" s="182"/>
      <c r="F42" s="182"/>
      <c r="G42" s="182"/>
      <c r="H42" s="53" t="s">
        <v>29</v>
      </c>
      <c r="I42" s="182"/>
      <c r="J42" s="182"/>
    </row>
    <row r="43" spans="1:10" ht="19.5" customHeight="1" thickBot="1" x14ac:dyDescent="0.3">
      <c r="A43" s="2" t="s">
        <v>30</v>
      </c>
      <c r="F43" s="234"/>
      <c r="G43" s="235"/>
      <c r="H43" s="235"/>
      <c r="I43" s="235"/>
      <c r="J43" s="18"/>
    </row>
    <row r="44" spans="1:10" ht="9.75" customHeight="1" x14ac:dyDescent="0.25"/>
    <row r="45" spans="1:10" ht="20.25" customHeight="1" thickBot="1" x14ac:dyDescent="0.3">
      <c r="A45" s="2" t="s">
        <v>31</v>
      </c>
      <c r="C45" s="241"/>
      <c r="D45" s="241"/>
      <c r="E45" s="175" t="s">
        <v>32</v>
      </c>
      <c r="F45" s="175"/>
      <c r="G45" s="175"/>
      <c r="H45" s="175"/>
      <c r="I45" s="40"/>
      <c r="J45" s="5"/>
    </row>
    <row r="46" spans="1:10" s="243" customFormat="1" ht="12" customHeight="1" x14ac:dyDescent="0.25"/>
    <row r="47" spans="1:10" ht="22.5" customHeight="1" thickBot="1" x14ac:dyDescent="0.3">
      <c r="A47" s="2" t="s">
        <v>33</v>
      </c>
      <c r="D47" s="240"/>
    </row>
    <row r="48" spans="1:10" ht="9" customHeight="1" x14ac:dyDescent="0.25">
      <c r="A48" s="243"/>
      <c r="B48" s="243"/>
      <c r="C48" s="243"/>
      <c r="D48" s="243"/>
      <c r="E48" s="243"/>
      <c r="F48" s="243"/>
      <c r="G48" s="243"/>
      <c r="H48" s="243"/>
      <c r="I48" s="243"/>
      <c r="J48" s="243"/>
    </row>
    <row r="49" spans="1:10" ht="19.5" hidden="1" customHeight="1" x14ac:dyDescent="0.25">
      <c r="D49" s="242"/>
    </row>
    <row r="50" spans="1:10" ht="22.5" customHeight="1" thickBot="1" x14ac:dyDescent="0.3">
      <c r="A50" s="2" t="s">
        <v>970</v>
      </c>
      <c r="D50" s="242"/>
      <c r="E50" s="240"/>
      <c r="F50" s="175" t="s">
        <v>976</v>
      </c>
      <c r="G50" s="175"/>
      <c r="H50" s="175"/>
      <c r="I50" s="175"/>
      <c r="J50" s="167"/>
    </row>
    <row r="51" spans="1:10" ht="22.5" customHeight="1" thickBot="1" x14ac:dyDescent="0.3">
      <c r="A51" s="243" t="s">
        <v>978</v>
      </c>
      <c r="B51" s="243"/>
      <c r="C51" s="243"/>
      <c r="D51" s="243"/>
      <c r="E51" s="247"/>
      <c r="F51" s="247"/>
      <c r="G51" s="247"/>
      <c r="H51" s="247"/>
      <c r="I51" s="247"/>
      <c r="J51" s="247"/>
    </row>
    <row r="52" spans="1:10" ht="25.5" customHeight="1" thickBot="1" x14ac:dyDescent="0.3">
      <c r="A52" s="2" t="s">
        <v>34</v>
      </c>
    </row>
    <row r="53" spans="1:10" ht="150.75" customHeight="1" thickTop="1" thickBot="1" x14ac:dyDescent="0.3">
      <c r="A53" s="176"/>
      <c r="B53" s="177"/>
      <c r="C53" s="177"/>
      <c r="D53" s="177"/>
      <c r="E53" s="177"/>
      <c r="F53" s="177"/>
      <c r="G53" s="177"/>
      <c r="H53" s="177"/>
      <c r="I53" s="177"/>
      <c r="J53" s="178"/>
    </row>
    <row r="54" spans="1:10" ht="13.5" customHeight="1" thickTop="1" x14ac:dyDescent="0.25">
      <c r="A54" s="42"/>
      <c r="B54" s="42"/>
      <c r="C54" s="42"/>
      <c r="D54" s="42"/>
      <c r="E54" s="42"/>
      <c r="F54" s="118"/>
      <c r="G54" s="42"/>
      <c r="H54" s="42"/>
      <c r="I54" s="42"/>
      <c r="J54" s="42"/>
    </row>
    <row r="55" spans="1:10" ht="15.75" customHeight="1" x14ac:dyDescent="0.25">
      <c r="A55" s="49" t="s">
        <v>35</v>
      </c>
      <c r="B55" s="50"/>
      <c r="C55" s="50"/>
    </row>
    <row r="56" spans="1:10" ht="15" customHeight="1" thickBot="1" x14ac:dyDescent="0.3">
      <c r="A56" s="2" t="s">
        <v>36</v>
      </c>
      <c r="B56" s="50"/>
      <c r="C56" s="50"/>
    </row>
    <row r="57" spans="1:10" ht="151.5" customHeight="1" thickTop="1" thickBot="1" x14ac:dyDescent="0.3">
      <c r="A57" s="176"/>
      <c r="B57" s="177"/>
      <c r="C57" s="177"/>
      <c r="D57" s="177"/>
      <c r="E57" s="177"/>
      <c r="F57" s="177"/>
      <c r="G57" s="177"/>
      <c r="H57" s="177"/>
      <c r="I57" s="177"/>
      <c r="J57" s="178"/>
    </row>
    <row r="58" spans="1:10" ht="25.5" customHeight="1" thickTop="1" x14ac:dyDescent="0.25">
      <c r="A58" s="237" t="s">
        <v>37</v>
      </c>
      <c r="B58" s="238"/>
      <c r="C58" s="238"/>
      <c r="D58" s="238"/>
    </row>
    <row r="59" spans="1:10" ht="51" customHeight="1" x14ac:dyDescent="0.25">
      <c r="A59" s="179" t="s">
        <v>38</v>
      </c>
      <c r="B59" s="179"/>
      <c r="C59" s="179"/>
      <c r="D59" s="179"/>
      <c r="E59" s="179"/>
      <c r="F59" s="179"/>
      <c r="G59" s="179"/>
      <c r="H59" s="179"/>
      <c r="I59" s="179"/>
      <c r="J59" s="179"/>
    </row>
    <row r="60" spans="1:10" ht="7.5" customHeight="1" x14ac:dyDescent="0.25">
      <c r="A60" s="179"/>
      <c r="B60" s="189"/>
      <c r="C60" s="189"/>
      <c r="D60" s="189"/>
      <c r="E60" s="189"/>
      <c r="F60" s="189"/>
      <c r="G60" s="189"/>
      <c r="H60" s="189"/>
      <c r="I60" s="189"/>
      <c r="J60" s="189"/>
    </row>
    <row r="61" spans="1:10" ht="18" customHeight="1" thickBot="1" x14ac:dyDescent="0.3">
      <c r="A61" s="19" t="s">
        <v>39</v>
      </c>
      <c r="C61" s="226"/>
      <c r="D61" s="227"/>
      <c r="E61" s="227"/>
      <c r="F61" s="227"/>
      <c r="G61" s="227"/>
      <c r="H61" s="227"/>
      <c r="I61" s="227"/>
      <c r="J61" s="227"/>
    </row>
    <row r="62" spans="1:10" x14ac:dyDescent="0.25">
      <c r="A62" s="168"/>
      <c r="B62" s="169"/>
      <c r="C62" s="169"/>
      <c r="D62" s="169"/>
      <c r="E62" s="169"/>
      <c r="F62" s="169"/>
      <c r="G62" s="169"/>
      <c r="H62" s="169"/>
      <c r="I62" s="169"/>
      <c r="J62" s="169"/>
    </row>
    <row r="63" spans="1:10" ht="29.25" customHeight="1" thickBot="1" x14ac:dyDescent="0.3">
      <c r="A63" s="201" t="s">
        <v>40</v>
      </c>
      <c r="B63" s="201"/>
      <c r="C63" s="201"/>
      <c r="D63" s="201"/>
      <c r="E63" s="201"/>
      <c r="F63" s="201"/>
      <c r="G63" s="201"/>
      <c r="H63" s="201"/>
      <c r="I63" s="201"/>
      <c r="J63" s="201"/>
    </row>
    <row r="64" spans="1:10" ht="15.75" thickBot="1" x14ac:dyDescent="0.3">
      <c r="A64" s="20"/>
      <c r="B64" s="21"/>
      <c r="C64" s="21"/>
      <c r="D64" s="202" t="s">
        <v>41</v>
      </c>
      <c r="E64" s="202"/>
      <c r="F64" s="202"/>
      <c r="G64" s="202"/>
      <c r="H64" s="21"/>
      <c r="I64" s="21"/>
      <c r="J64" s="21"/>
    </row>
    <row r="65" spans="1:10" ht="18.75" customHeight="1" thickBot="1" x14ac:dyDescent="0.3">
      <c r="A65" s="207" t="s">
        <v>42</v>
      </c>
      <c r="B65" s="200"/>
      <c r="C65" s="200"/>
      <c r="D65" s="200"/>
      <c r="E65" s="200"/>
      <c r="F65" s="200"/>
      <c r="G65" s="200"/>
    </row>
    <row r="66" spans="1:10" ht="75" customHeight="1" thickBot="1" x14ac:dyDescent="0.3">
      <c r="A66" s="203"/>
      <c r="B66" s="204"/>
      <c r="C66" s="204"/>
      <c r="D66" s="204"/>
      <c r="E66" s="204"/>
      <c r="F66" s="204"/>
      <c r="G66" s="204"/>
      <c r="H66" s="204"/>
      <c r="I66" s="204"/>
      <c r="J66" s="205"/>
    </row>
    <row r="67" spans="1:10" ht="8.4499999999999993" customHeight="1" x14ac:dyDescent="0.25">
      <c r="A67" s="208"/>
      <c r="B67" s="209"/>
      <c r="C67" s="209"/>
      <c r="D67" s="209"/>
      <c r="E67" s="209"/>
      <c r="F67" s="209"/>
      <c r="G67" s="209"/>
      <c r="H67" s="209"/>
      <c r="I67" s="209"/>
      <c r="J67" s="209"/>
    </row>
    <row r="68" spans="1:10" ht="15.75" thickBot="1" x14ac:dyDescent="0.3">
      <c r="A68" s="19" t="s">
        <v>43</v>
      </c>
      <c r="B68" s="180"/>
      <c r="C68" s="180"/>
      <c r="D68" s="180"/>
      <c r="E68" s="180"/>
      <c r="F68" s="180"/>
      <c r="G68" s="180"/>
      <c r="H68" s="22" t="s">
        <v>44</v>
      </c>
      <c r="I68" s="41"/>
      <c r="J68" s="23"/>
    </row>
    <row r="69" spans="1:10" x14ac:dyDescent="0.25">
      <c r="B69" s="206" t="s">
        <v>45</v>
      </c>
      <c r="C69" s="206"/>
      <c r="D69" s="206"/>
      <c r="E69" s="206"/>
      <c r="F69" s="206"/>
      <c r="G69" s="206"/>
    </row>
    <row r="70" spans="1:10" ht="22.5" customHeight="1" thickBot="1" x14ac:dyDescent="0.3">
      <c r="A70" s="168" t="s">
        <v>46</v>
      </c>
      <c r="B70" s="169"/>
      <c r="C70" s="169"/>
      <c r="D70" s="169"/>
      <c r="E70" s="169"/>
      <c r="F70" s="169"/>
      <c r="G70" s="169"/>
      <c r="H70" s="169"/>
      <c r="I70" s="169"/>
      <c r="J70" s="169"/>
    </row>
    <row r="71" spans="1:10" ht="75" customHeight="1" thickBot="1" x14ac:dyDescent="0.3">
      <c r="A71" s="197"/>
      <c r="B71" s="198"/>
      <c r="C71" s="198"/>
      <c r="D71" s="198"/>
      <c r="E71" s="198"/>
      <c r="F71" s="198"/>
      <c r="G71" s="198"/>
      <c r="H71" s="198"/>
      <c r="I71" s="198"/>
      <c r="J71" s="199"/>
    </row>
    <row r="72" spans="1:10" ht="9.6" customHeight="1" x14ac:dyDescent="0.25">
      <c r="A72" s="200"/>
      <c r="B72" s="200"/>
      <c r="C72" s="200"/>
      <c r="D72" s="200"/>
      <c r="E72" s="200"/>
      <c r="F72" s="200"/>
      <c r="G72" s="200"/>
      <c r="H72" s="200"/>
      <c r="I72" s="200"/>
      <c r="J72" s="200"/>
    </row>
    <row r="73" spans="1:10" ht="17.25" customHeight="1" thickBot="1" x14ac:dyDescent="0.3">
      <c r="A73" s="19" t="s">
        <v>43</v>
      </c>
      <c r="B73" s="180"/>
      <c r="C73" s="180"/>
      <c r="D73" s="180"/>
      <c r="E73" s="180"/>
      <c r="F73" s="180"/>
      <c r="G73" s="180"/>
      <c r="H73" s="22" t="s">
        <v>44</v>
      </c>
      <c r="I73" s="41"/>
      <c r="J73" s="23"/>
    </row>
    <row r="74" spans="1:10" ht="12.75" customHeight="1" x14ac:dyDescent="0.25">
      <c r="A74" s="19"/>
      <c r="B74" s="187" t="s">
        <v>971</v>
      </c>
      <c r="C74" s="187"/>
      <c r="D74" s="187"/>
      <c r="E74" s="187"/>
      <c r="F74" s="187"/>
      <c r="G74" s="187"/>
      <c r="H74" s="22"/>
      <c r="I74" s="23"/>
      <c r="J74" s="23"/>
    </row>
    <row r="75" spans="1:10" ht="17.25" customHeight="1" thickBot="1" x14ac:dyDescent="0.3">
      <c r="A75" s="19" t="s">
        <v>43</v>
      </c>
      <c r="B75" s="180"/>
      <c r="C75" s="180"/>
      <c r="D75" s="180"/>
      <c r="E75" s="180"/>
      <c r="F75" s="180"/>
      <c r="G75" s="180"/>
      <c r="H75" s="22" t="s">
        <v>44</v>
      </c>
      <c r="I75" s="41"/>
      <c r="J75" s="23"/>
    </row>
    <row r="76" spans="1:10" ht="15" customHeight="1" x14ac:dyDescent="0.25">
      <c r="A76" s="19"/>
      <c r="B76" s="187" t="s">
        <v>972</v>
      </c>
      <c r="C76" s="187"/>
      <c r="D76" s="187"/>
      <c r="E76" s="187"/>
      <c r="F76" s="187"/>
      <c r="G76" s="187"/>
      <c r="H76" s="22"/>
      <c r="I76" s="23"/>
      <c r="J76" s="23"/>
    </row>
    <row r="77" spans="1:10" ht="17.25" customHeight="1" thickBot="1" x14ac:dyDescent="0.3">
      <c r="A77" s="19" t="s">
        <v>47</v>
      </c>
      <c r="B77" s="180"/>
      <c r="C77" s="180"/>
      <c r="D77" s="180"/>
      <c r="E77" s="180"/>
      <c r="F77" s="180"/>
      <c r="G77" s="180"/>
      <c r="H77" s="22" t="s">
        <v>44</v>
      </c>
      <c r="I77" s="41"/>
      <c r="J77" s="23"/>
    </row>
    <row r="78" spans="1:10" ht="15" customHeight="1" x14ac:dyDescent="0.25">
      <c r="B78" s="187" t="s">
        <v>977</v>
      </c>
      <c r="C78" s="187"/>
      <c r="D78" s="187"/>
      <c r="E78" s="187"/>
      <c r="F78" s="187"/>
      <c r="G78" s="187"/>
    </row>
    <row r="79" spans="1:10" hidden="1" x14ac:dyDescent="0.25"/>
    <row r="80" spans="1:10" hidden="1" x14ac:dyDescent="0.25"/>
    <row r="81" x14ac:dyDescent="0.25"/>
  </sheetData>
  <mergeCells count="77">
    <mergeCell ref="A51:D51"/>
    <mergeCell ref="A37:B37"/>
    <mergeCell ref="A39:D39"/>
    <mergeCell ref="B40:C40"/>
    <mergeCell ref="C61:J61"/>
    <mergeCell ref="B38:F38"/>
    <mergeCell ref="F43:I43"/>
    <mergeCell ref="A58:D58"/>
    <mergeCell ref="A48:J48"/>
    <mergeCell ref="F50:I50"/>
    <mergeCell ref="E51:J51"/>
    <mergeCell ref="A46:XFD46"/>
    <mergeCell ref="F32:H32"/>
    <mergeCell ref="A36:D36"/>
    <mergeCell ref="A15:B15"/>
    <mergeCell ref="F28:G28"/>
    <mergeCell ref="H28:J28"/>
    <mergeCell ref="F20:G20"/>
    <mergeCell ref="H20:J20"/>
    <mergeCell ref="C20:E20"/>
    <mergeCell ref="A34:J34"/>
    <mergeCell ref="H5:I5"/>
    <mergeCell ref="A6:D6"/>
    <mergeCell ref="A28:B28"/>
    <mergeCell ref="B7:J7"/>
    <mergeCell ref="A9:B9"/>
    <mergeCell ref="C9:J9"/>
    <mergeCell ref="A11:B11"/>
    <mergeCell ref="C11:J11"/>
    <mergeCell ref="G13:J13"/>
    <mergeCell ref="A16:J16"/>
    <mergeCell ref="A19:J19"/>
    <mergeCell ref="A20:B20"/>
    <mergeCell ref="A27:J27"/>
    <mergeCell ref="E5:G5"/>
    <mergeCell ref="E6:G6"/>
    <mergeCell ref="H6:I6"/>
    <mergeCell ref="A72:J72"/>
    <mergeCell ref="A63:J63"/>
    <mergeCell ref="D64:G64"/>
    <mergeCell ref="A66:J66"/>
    <mergeCell ref="B68:G68"/>
    <mergeCell ref="B69:G69"/>
    <mergeCell ref="A65:G65"/>
    <mergeCell ref="A67:J67"/>
    <mergeCell ref="A1:J1"/>
    <mergeCell ref="A2:J2"/>
    <mergeCell ref="B78:G78"/>
    <mergeCell ref="A3:J3"/>
    <mergeCell ref="A17:J17"/>
    <mergeCell ref="B13:D13"/>
    <mergeCell ref="A26:J26"/>
    <mergeCell ref="A18:J18"/>
    <mergeCell ref="A71:J71"/>
    <mergeCell ref="B73:G73"/>
    <mergeCell ref="B74:G74"/>
    <mergeCell ref="B75:G75"/>
    <mergeCell ref="B76:G76"/>
    <mergeCell ref="B77:G77"/>
    <mergeCell ref="A70:J70"/>
    <mergeCell ref="A60:J60"/>
    <mergeCell ref="A62:J62"/>
    <mergeCell ref="F25:H25"/>
    <mergeCell ref="F24:H24"/>
    <mergeCell ref="F23:H23"/>
    <mergeCell ref="C45:D45"/>
    <mergeCell ref="E45:H45"/>
    <mergeCell ref="A53:J53"/>
    <mergeCell ref="A57:J57"/>
    <mergeCell ref="A59:J59"/>
    <mergeCell ref="D40:J40"/>
    <mergeCell ref="A42:B42"/>
    <mergeCell ref="C42:G42"/>
    <mergeCell ref="I42:J42"/>
    <mergeCell ref="F33:H33"/>
    <mergeCell ref="C28:E28"/>
    <mergeCell ref="F31:H31"/>
  </mergeCells>
  <dataValidations count="1">
    <dataValidation type="whole" operator="lessThanOrEqual" allowBlank="1" showInputMessage="1" showErrorMessage="1" errorTitle="Too many hours" error="You have entered too many hours. The maximum is 3,120." prompt="Enter hours here." sqref="E31 E23" xr:uid="{4D968462-085A-4810-AE98-E5C6C9965F6B}">
      <formula1>3120</formula1>
    </dataValidation>
  </dataValidations>
  <pageMargins left="0.25" right="0.25" top="0.25" bottom="0.25" header="0.3" footer="0.3"/>
  <pageSetup scale="80"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4</xdr:col>
                    <xdr:colOff>66675</xdr:colOff>
                    <xdr:row>35</xdr:row>
                    <xdr:rowOff>47625</xdr:rowOff>
                  </from>
                  <to>
                    <xdr:col>4</xdr:col>
                    <xdr:colOff>895350</xdr:colOff>
                    <xdr:row>35</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5</xdr:col>
                    <xdr:colOff>66675</xdr:colOff>
                    <xdr:row>35</xdr:row>
                    <xdr:rowOff>47625</xdr:rowOff>
                  </from>
                  <to>
                    <xdr:col>5</xdr:col>
                    <xdr:colOff>895350</xdr:colOff>
                    <xdr:row>35</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5</xdr:col>
                    <xdr:colOff>85725</xdr:colOff>
                    <xdr:row>36</xdr:row>
                    <xdr:rowOff>19050</xdr:rowOff>
                  </from>
                  <to>
                    <xdr:col>5</xdr:col>
                    <xdr:colOff>752475</xdr:colOff>
                    <xdr:row>36</xdr:row>
                    <xdr:rowOff>200025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3</xdr:col>
                    <xdr:colOff>85725</xdr:colOff>
                    <xdr:row>36</xdr:row>
                    <xdr:rowOff>19050</xdr:rowOff>
                  </from>
                  <to>
                    <xdr:col>4</xdr:col>
                    <xdr:colOff>0</xdr:colOff>
                    <xdr:row>36</xdr:row>
                    <xdr:rowOff>190500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4</xdr:col>
                    <xdr:colOff>85725</xdr:colOff>
                    <xdr:row>36</xdr:row>
                    <xdr:rowOff>19050</xdr:rowOff>
                  </from>
                  <to>
                    <xdr:col>4</xdr:col>
                    <xdr:colOff>752475</xdr:colOff>
                    <xdr:row>36</xdr:row>
                    <xdr:rowOff>200025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4</xdr:col>
                    <xdr:colOff>57150</xdr:colOff>
                    <xdr:row>37</xdr:row>
                    <xdr:rowOff>219075</xdr:rowOff>
                  </from>
                  <to>
                    <xdr:col>5</xdr:col>
                    <xdr:colOff>0</xdr:colOff>
                    <xdr:row>38</xdr:row>
                    <xdr:rowOff>200025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5</xdr:col>
                    <xdr:colOff>57150</xdr:colOff>
                    <xdr:row>37</xdr:row>
                    <xdr:rowOff>219075</xdr:rowOff>
                  </from>
                  <to>
                    <xdr:col>6</xdr:col>
                    <xdr:colOff>0</xdr:colOff>
                    <xdr:row>38</xdr:row>
                    <xdr:rowOff>200025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prompt="Click for drop down" xr:uid="{D2590EDB-9FC8-4576-8188-B08F95FA5A1A}">
          <x14:formula1>
            <xm:f>Sheet3!$B$3:$B$102</xm:f>
          </x14:formula1>
          <xm:sqref>H6:I6</xm:sqref>
        </x14:dataValidation>
        <x14:dataValidation type="list" allowBlank="1" showInputMessage="1" showErrorMessage="1" prompt="Position Category Must Be Entered FIRST!_x000a_&lt;----------" xr:uid="{2ECB4106-EDDA-4C7E-9121-66FAD63DE4DC}">
          <x14:formula1>
            <xm:f>OFFSET(IA!$A$2,Sheet3!$M$89,1,Sheet3!$M$90)</xm:f>
          </x14:formula1>
          <xm:sqref>H28:J28</xm:sqref>
        </x14:dataValidation>
        <x14:dataValidation type="list" allowBlank="1" showInputMessage="1" showErrorMessage="1" prompt="Position Category Must Be Entered FIRST!_x000a_&lt;----------" xr:uid="{147713B7-3E99-4DC8-B0B2-7D773C503C8E}">
          <x14:formula1>
            <xm:f>OFFSET(IA!$A$2,Sheet3!$M$78,1,Sheet3!$M$79)</xm:f>
          </x14:formula1>
          <xm:sqref>H20:J20</xm:sqref>
        </x14:dataValidation>
        <x14:dataValidation type="list" allowBlank="1" showInputMessage="1" showErrorMessage="1" prompt="Click for Categories!_x000a_" xr:uid="{F7642B65-53C8-4AE5-82CA-8296B39F4A70}">
          <x14:formula1>
            <xm:f>Sheet3!$E$89:$E$104</xm:f>
          </x14:formula1>
          <xm:sqref>C20:E20</xm:sqref>
        </x14:dataValidation>
        <x14:dataValidation type="list" allowBlank="1" showInputMessage="1" showErrorMessage="1" prompt="Click for Categories!" xr:uid="{76A5EC38-416B-442B-A055-BDAAE37BF687}">
          <x14:formula1>
            <xm:f>Sheet3!$E$89:$E$104</xm:f>
          </x14:formula1>
          <xm:sqref>C28:E28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ED012-6A51-4BE6-B184-3163B4CC63B0}">
  <dimension ref="B2:O104"/>
  <sheetViews>
    <sheetView topLeftCell="C61" zoomScale="120" zoomScaleNormal="120" workbookViewId="0">
      <selection activeCell="M78" sqref="M78"/>
    </sheetView>
  </sheetViews>
  <sheetFormatPr defaultRowHeight="15" x14ac:dyDescent="0.25"/>
  <cols>
    <col min="2" max="2" width="19.85546875" customWidth="1"/>
    <col min="5" max="5" width="9.140625" customWidth="1"/>
    <col min="8" max="8" width="12.140625" customWidth="1"/>
    <col min="9" max="9" width="18.140625" customWidth="1"/>
    <col min="10" max="10" width="27.42578125" customWidth="1"/>
  </cols>
  <sheetData>
    <row r="2" spans="2:5" x14ac:dyDescent="0.25">
      <c r="B2" s="38" t="s">
        <v>494</v>
      </c>
      <c r="E2" t="s">
        <v>495</v>
      </c>
    </row>
    <row r="4" spans="2:5" x14ac:dyDescent="0.25">
      <c r="B4" s="39" t="s">
        <v>496</v>
      </c>
      <c r="E4" t="s">
        <v>497</v>
      </c>
    </row>
    <row r="5" spans="2:5" x14ac:dyDescent="0.25">
      <c r="B5" s="39" t="s">
        <v>498</v>
      </c>
      <c r="E5" t="s">
        <v>499</v>
      </c>
    </row>
    <row r="6" spans="2:5" x14ac:dyDescent="0.25">
      <c r="B6" s="39" t="s">
        <v>500</v>
      </c>
      <c r="E6" t="s">
        <v>501</v>
      </c>
    </row>
    <row r="7" spans="2:5" x14ac:dyDescent="0.25">
      <c r="B7" s="39" t="s">
        <v>502</v>
      </c>
      <c r="E7" t="s">
        <v>503</v>
      </c>
    </row>
    <row r="8" spans="2:5" x14ac:dyDescent="0.25">
      <c r="B8" s="39" t="s">
        <v>504</v>
      </c>
      <c r="E8" t="s">
        <v>505</v>
      </c>
    </row>
    <row r="9" spans="2:5" x14ac:dyDescent="0.25">
      <c r="B9" s="39" t="s">
        <v>506</v>
      </c>
      <c r="E9" t="s">
        <v>507</v>
      </c>
    </row>
    <row r="10" spans="2:5" x14ac:dyDescent="0.25">
      <c r="B10" s="39" t="s">
        <v>508</v>
      </c>
      <c r="E10" t="s">
        <v>509</v>
      </c>
    </row>
    <row r="11" spans="2:5" x14ac:dyDescent="0.25">
      <c r="B11" s="39" t="s">
        <v>510</v>
      </c>
      <c r="E11" t="s">
        <v>511</v>
      </c>
    </row>
    <row r="12" spans="2:5" x14ac:dyDescent="0.25">
      <c r="B12" s="39" t="s">
        <v>512</v>
      </c>
      <c r="E12" t="s">
        <v>513</v>
      </c>
    </row>
    <row r="13" spans="2:5" x14ac:dyDescent="0.25">
      <c r="B13" s="39" t="s">
        <v>514</v>
      </c>
      <c r="E13" t="s">
        <v>515</v>
      </c>
    </row>
    <row r="14" spans="2:5" x14ac:dyDescent="0.25">
      <c r="B14" s="39" t="s">
        <v>516</v>
      </c>
      <c r="E14" t="s">
        <v>517</v>
      </c>
    </row>
    <row r="15" spans="2:5" x14ac:dyDescent="0.25">
      <c r="B15" s="39" t="s">
        <v>518</v>
      </c>
      <c r="E15" t="s">
        <v>519</v>
      </c>
    </row>
    <row r="16" spans="2:5" x14ac:dyDescent="0.25">
      <c r="B16" s="39" t="s">
        <v>520</v>
      </c>
      <c r="E16" t="s">
        <v>521</v>
      </c>
    </row>
    <row r="17" spans="2:5" x14ac:dyDescent="0.25">
      <c r="B17" s="39" t="s">
        <v>522</v>
      </c>
      <c r="E17" t="s">
        <v>523</v>
      </c>
    </row>
    <row r="18" spans="2:5" x14ac:dyDescent="0.25">
      <c r="B18" s="39" t="s">
        <v>524</v>
      </c>
      <c r="E18" t="s">
        <v>525</v>
      </c>
    </row>
    <row r="19" spans="2:5" x14ac:dyDescent="0.25">
      <c r="B19" s="39" t="s">
        <v>526</v>
      </c>
      <c r="E19" t="s">
        <v>527</v>
      </c>
    </row>
    <row r="20" spans="2:5" x14ac:dyDescent="0.25">
      <c r="B20" s="39" t="s">
        <v>528</v>
      </c>
      <c r="E20" t="s">
        <v>529</v>
      </c>
    </row>
    <row r="21" spans="2:5" x14ac:dyDescent="0.25">
      <c r="B21" s="39" t="s">
        <v>530</v>
      </c>
      <c r="E21" t="s">
        <v>531</v>
      </c>
    </row>
    <row r="22" spans="2:5" x14ac:dyDescent="0.25">
      <c r="B22" s="39" t="s">
        <v>532</v>
      </c>
      <c r="E22" t="s">
        <v>533</v>
      </c>
    </row>
    <row r="23" spans="2:5" x14ac:dyDescent="0.25">
      <c r="B23" s="39" t="s">
        <v>534</v>
      </c>
      <c r="E23" t="s">
        <v>535</v>
      </c>
    </row>
    <row r="24" spans="2:5" x14ac:dyDescent="0.25">
      <c r="B24" s="39" t="s">
        <v>536</v>
      </c>
      <c r="E24" t="s">
        <v>537</v>
      </c>
    </row>
    <row r="25" spans="2:5" x14ac:dyDescent="0.25">
      <c r="B25" s="39" t="s">
        <v>538</v>
      </c>
      <c r="E25" t="s">
        <v>539</v>
      </c>
    </row>
    <row r="26" spans="2:5" x14ac:dyDescent="0.25">
      <c r="B26" s="39" t="s">
        <v>540</v>
      </c>
      <c r="E26" t="s">
        <v>541</v>
      </c>
    </row>
    <row r="27" spans="2:5" x14ac:dyDescent="0.25">
      <c r="B27" s="39" t="s">
        <v>542</v>
      </c>
      <c r="E27" t="s">
        <v>543</v>
      </c>
    </row>
    <row r="28" spans="2:5" x14ac:dyDescent="0.25">
      <c r="B28" s="39" t="s">
        <v>544</v>
      </c>
      <c r="E28" t="s">
        <v>545</v>
      </c>
    </row>
    <row r="29" spans="2:5" x14ac:dyDescent="0.25">
      <c r="B29" s="39" t="s">
        <v>546</v>
      </c>
      <c r="E29" t="s">
        <v>547</v>
      </c>
    </row>
    <row r="30" spans="2:5" x14ac:dyDescent="0.25">
      <c r="B30" s="39" t="s">
        <v>548</v>
      </c>
      <c r="E30" t="s">
        <v>549</v>
      </c>
    </row>
    <row r="31" spans="2:5" x14ac:dyDescent="0.25">
      <c r="B31" s="39" t="s">
        <v>550</v>
      </c>
      <c r="E31" t="s">
        <v>551</v>
      </c>
    </row>
    <row r="32" spans="2:5" x14ac:dyDescent="0.25">
      <c r="B32" s="39" t="s">
        <v>552</v>
      </c>
      <c r="E32" t="s">
        <v>553</v>
      </c>
    </row>
    <row r="33" spans="2:5" x14ac:dyDescent="0.25">
      <c r="B33" s="39" t="s">
        <v>554</v>
      </c>
      <c r="E33" t="s">
        <v>555</v>
      </c>
    </row>
    <row r="34" spans="2:5" x14ac:dyDescent="0.25">
      <c r="B34" s="39" t="s">
        <v>556</v>
      </c>
      <c r="E34" t="s">
        <v>557</v>
      </c>
    </row>
    <row r="35" spans="2:5" x14ac:dyDescent="0.25">
      <c r="B35" s="39" t="s">
        <v>558</v>
      </c>
      <c r="E35" t="s">
        <v>559</v>
      </c>
    </row>
    <row r="36" spans="2:5" x14ac:dyDescent="0.25">
      <c r="B36" s="39" t="s">
        <v>560</v>
      </c>
      <c r="E36" t="s">
        <v>561</v>
      </c>
    </row>
    <row r="37" spans="2:5" x14ac:dyDescent="0.25">
      <c r="B37" s="39" t="s">
        <v>562</v>
      </c>
      <c r="E37" t="s">
        <v>563</v>
      </c>
    </row>
    <row r="38" spans="2:5" x14ac:dyDescent="0.25">
      <c r="B38" s="39" t="s">
        <v>564</v>
      </c>
      <c r="E38" t="s">
        <v>565</v>
      </c>
    </row>
    <row r="39" spans="2:5" x14ac:dyDescent="0.25">
      <c r="B39" s="39" t="s">
        <v>566</v>
      </c>
      <c r="E39" t="s">
        <v>567</v>
      </c>
    </row>
    <row r="40" spans="2:5" x14ac:dyDescent="0.25">
      <c r="B40" s="39" t="s">
        <v>568</v>
      </c>
      <c r="E40" t="s">
        <v>569</v>
      </c>
    </row>
    <row r="41" spans="2:5" x14ac:dyDescent="0.25">
      <c r="B41" s="39" t="s">
        <v>570</v>
      </c>
      <c r="E41" t="s">
        <v>571</v>
      </c>
    </row>
    <row r="42" spans="2:5" x14ac:dyDescent="0.25">
      <c r="B42" s="39" t="s">
        <v>572</v>
      </c>
      <c r="E42" t="s">
        <v>573</v>
      </c>
    </row>
    <row r="43" spans="2:5" x14ac:dyDescent="0.25">
      <c r="B43" s="39" t="s">
        <v>574</v>
      </c>
      <c r="E43" t="s">
        <v>575</v>
      </c>
    </row>
    <row r="44" spans="2:5" x14ac:dyDescent="0.25">
      <c r="B44" s="39" t="s">
        <v>576</v>
      </c>
      <c r="E44" t="s">
        <v>577</v>
      </c>
    </row>
    <row r="45" spans="2:5" x14ac:dyDescent="0.25">
      <c r="B45" s="39" t="s">
        <v>578</v>
      </c>
      <c r="E45" t="s">
        <v>579</v>
      </c>
    </row>
    <row r="46" spans="2:5" x14ac:dyDescent="0.25">
      <c r="B46" s="39" t="s">
        <v>580</v>
      </c>
      <c r="E46" t="s">
        <v>581</v>
      </c>
    </row>
    <row r="47" spans="2:5" x14ac:dyDescent="0.25">
      <c r="B47" s="39" t="s">
        <v>582</v>
      </c>
      <c r="E47" t="s">
        <v>583</v>
      </c>
    </row>
    <row r="48" spans="2:5" x14ac:dyDescent="0.25">
      <c r="B48" s="39" t="s">
        <v>584</v>
      </c>
      <c r="E48" t="s">
        <v>585</v>
      </c>
    </row>
    <row r="49" spans="2:5" x14ac:dyDescent="0.25">
      <c r="B49" s="39" t="s">
        <v>586</v>
      </c>
      <c r="E49" t="s">
        <v>587</v>
      </c>
    </row>
    <row r="50" spans="2:5" x14ac:dyDescent="0.25">
      <c r="B50" s="39" t="s">
        <v>588</v>
      </c>
      <c r="E50" t="s">
        <v>589</v>
      </c>
    </row>
    <row r="51" spans="2:5" x14ac:dyDescent="0.25">
      <c r="B51" s="39" t="s">
        <v>590</v>
      </c>
      <c r="E51" t="s">
        <v>591</v>
      </c>
    </row>
    <row r="52" spans="2:5" x14ac:dyDescent="0.25">
      <c r="B52" s="39" t="s">
        <v>592</v>
      </c>
      <c r="E52" t="s">
        <v>593</v>
      </c>
    </row>
    <row r="53" spans="2:5" x14ac:dyDescent="0.25">
      <c r="B53" s="39" t="s">
        <v>594</v>
      </c>
      <c r="E53" t="s">
        <v>595</v>
      </c>
    </row>
    <row r="54" spans="2:5" x14ac:dyDescent="0.25">
      <c r="B54" s="39" t="s">
        <v>596</v>
      </c>
      <c r="E54" t="s">
        <v>597</v>
      </c>
    </row>
    <row r="55" spans="2:5" x14ac:dyDescent="0.25">
      <c r="B55" s="39" t="s">
        <v>598</v>
      </c>
      <c r="E55" t="s">
        <v>599</v>
      </c>
    </row>
    <row r="56" spans="2:5" x14ac:dyDescent="0.25">
      <c r="B56" s="39" t="s">
        <v>600</v>
      </c>
      <c r="E56" t="s">
        <v>601</v>
      </c>
    </row>
    <row r="57" spans="2:5" x14ac:dyDescent="0.25">
      <c r="B57" s="39" t="s">
        <v>602</v>
      </c>
      <c r="E57" t="s">
        <v>603</v>
      </c>
    </row>
    <row r="58" spans="2:5" x14ac:dyDescent="0.25">
      <c r="B58" s="39" t="s">
        <v>604</v>
      </c>
      <c r="E58" t="s">
        <v>605</v>
      </c>
    </row>
    <row r="59" spans="2:5" x14ac:dyDescent="0.25">
      <c r="B59" s="39" t="s">
        <v>606</v>
      </c>
      <c r="E59" t="s">
        <v>607</v>
      </c>
    </row>
    <row r="60" spans="2:5" x14ac:dyDescent="0.25">
      <c r="B60" s="39" t="s">
        <v>608</v>
      </c>
      <c r="E60" t="s">
        <v>609</v>
      </c>
    </row>
    <row r="61" spans="2:5" x14ac:dyDescent="0.25">
      <c r="B61" s="39" t="s">
        <v>610</v>
      </c>
      <c r="E61" t="s">
        <v>611</v>
      </c>
    </row>
    <row r="62" spans="2:5" x14ac:dyDescent="0.25">
      <c r="B62" s="39" t="s">
        <v>612</v>
      </c>
      <c r="E62" t="s">
        <v>613</v>
      </c>
    </row>
    <row r="63" spans="2:5" x14ac:dyDescent="0.25">
      <c r="B63" s="39" t="s">
        <v>614</v>
      </c>
      <c r="E63" t="s">
        <v>615</v>
      </c>
    </row>
    <row r="64" spans="2:5" x14ac:dyDescent="0.25">
      <c r="B64" s="39" t="s">
        <v>616</v>
      </c>
      <c r="E64" t="s">
        <v>617</v>
      </c>
    </row>
    <row r="65" spans="2:13" x14ac:dyDescent="0.25">
      <c r="B65" s="39" t="s">
        <v>618</v>
      </c>
      <c r="E65" t="s">
        <v>619</v>
      </c>
    </row>
    <row r="66" spans="2:13" x14ac:dyDescent="0.25">
      <c r="B66" s="39" t="s">
        <v>620</v>
      </c>
      <c r="E66" t="s">
        <v>621</v>
      </c>
    </row>
    <row r="67" spans="2:13" x14ac:dyDescent="0.25">
      <c r="B67" s="39" t="s">
        <v>622</v>
      </c>
      <c r="E67" t="s">
        <v>623</v>
      </c>
    </row>
    <row r="68" spans="2:13" x14ac:dyDescent="0.25">
      <c r="B68" s="39" t="s">
        <v>624</v>
      </c>
      <c r="E68" t="s">
        <v>625</v>
      </c>
    </row>
    <row r="69" spans="2:13" x14ac:dyDescent="0.25">
      <c r="B69" s="39" t="s">
        <v>626</v>
      </c>
      <c r="E69" t="s">
        <v>627</v>
      </c>
    </row>
    <row r="70" spans="2:13" x14ac:dyDescent="0.25">
      <c r="B70" s="39" t="s">
        <v>628</v>
      </c>
      <c r="E70" t="s">
        <v>629</v>
      </c>
    </row>
    <row r="71" spans="2:13" x14ac:dyDescent="0.25">
      <c r="B71" s="39" t="s">
        <v>630</v>
      </c>
      <c r="E71" t="s">
        <v>631</v>
      </c>
    </row>
    <row r="72" spans="2:13" x14ac:dyDescent="0.25">
      <c r="B72" s="39" t="s">
        <v>632</v>
      </c>
      <c r="E72" t="s">
        <v>633</v>
      </c>
    </row>
    <row r="73" spans="2:13" x14ac:dyDescent="0.25">
      <c r="B73" s="39" t="s">
        <v>634</v>
      </c>
      <c r="E73" t="s">
        <v>635</v>
      </c>
    </row>
    <row r="74" spans="2:13" x14ac:dyDescent="0.25">
      <c r="B74" s="39" t="s">
        <v>636</v>
      </c>
      <c r="E74" t="s">
        <v>637</v>
      </c>
    </row>
    <row r="75" spans="2:13" x14ac:dyDescent="0.25">
      <c r="B75" s="39" t="s">
        <v>638</v>
      </c>
      <c r="E75" t="s">
        <v>639</v>
      </c>
    </row>
    <row r="76" spans="2:13" x14ac:dyDescent="0.25">
      <c r="B76" s="39" t="s">
        <v>640</v>
      </c>
      <c r="E76" t="s">
        <v>641</v>
      </c>
      <c r="I76" t="s">
        <v>721</v>
      </c>
    </row>
    <row r="77" spans="2:13" x14ac:dyDescent="0.25">
      <c r="B77" s="39" t="s">
        <v>642</v>
      </c>
      <c r="E77" t="s">
        <v>643</v>
      </c>
      <c r="I77" t="s">
        <v>716</v>
      </c>
      <c r="J77" t="s">
        <v>717</v>
      </c>
    </row>
    <row r="78" spans="2:13" x14ac:dyDescent="0.25">
      <c r="B78" s="39" t="s">
        <v>644</v>
      </c>
      <c r="E78" t="s">
        <v>645</v>
      </c>
      <c r="I78" t="str">
        <f>Sheet1!C20</f>
        <v>_</v>
      </c>
      <c r="L78" t="s">
        <v>718</v>
      </c>
      <c r="M78" t="e">
        <f>MATCH($I$78,IA!$A$3:$A$678,0)</f>
        <v>#N/A</v>
      </c>
    </row>
    <row r="79" spans="2:13" x14ac:dyDescent="0.25">
      <c r="B79" s="39" t="s">
        <v>646</v>
      </c>
      <c r="E79" t="s">
        <v>647</v>
      </c>
      <c r="L79" t="s">
        <v>719</v>
      </c>
      <c r="M79">
        <f>COUNTIF(IA!$A$3:$A$678,Sheet3!I78)</f>
        <v>0</v>
      </c>
    </row>
    <row r="80" spans="2:13" x14ac:dyDescent="0.25">
      <c r="B80" s="39" t="s">
        <v>648</v>
      </c>
      <c r="E80" t="s">
        <v>649</v>
      </c>
      <c r="L80" t="e">
        <f ca="1">OFFSET(IA!$A$2,Sheet3!$M$78,1,Sheet3!$M$79)</f>
        <v>#N/A</v>
      </c>
    </row>
    <row r="81" spans="2:15" x14ac:dyDescent="0.25">
      <c r="B81" s="39" t="s">
        <v>650</v>
      </c>
      <c r="E81" t="s">
        <v>651</v>
      </c>
    </row>
    <row r="82" spans="2:15" x14ac:dyDescent="0.25">
      <c r="B82" s="39" t="s">
        <v>652</v>
      </c>
      <c r="E82" t="s">
        <v>653</v>
      </c>
    </row>
    <row r="83" spans="2:15" x14ac:dyDescent="0.25">
      <c r="B83" s="39" t="s">
        <v>654</v>
      </c>
      <c r="E83" t="s">
        <v>655</v>
      </c>
    </row>
    <row r="84" spans="2:15" x14ac:dyDescent="0.25">
      <c r="B84" s="39" t="s">
        <v>656</v>
      </c>
      <c r="E84" t="s">
        <v>657</v>
      </c>
    </row>
    <row r="85" spans="2:15" x14ac:dyDescent="0.25">
      <c r="B85" s="39" t="s">
        <v>658</v>
      </c>
    </row>
    <row r="86" spans="2:15" ht="15.75" thickBot="1" x14ac:dyDescent="0.3">
      <c r="B86" s="39" t="s">
        <v>659</v>
      </c>
    </row>
    <row r="87" spans="2:15" ht="15.75" thickTop="1" x14ac:dyDescent="0.25">
      <c r="B87" s="39" t="s">
        <v>660</v>
      </c>
      <c r="I87" s="125" t="s">
        <v>721</v>
      </c>
      <c r="J87" s="126"/>
      <c r="K87" s="126"/>
      <c r="L87" s="126"/>
      <c r="M87" s="126"/>
      <c r="N87" s="126"/>
      <c r="O87" s="127"/>
    </row>
    <row r="88" spans="2:15" x14ac:dyDescent="0.25">
      <c r="B88" s="39" t="s">
        <v>661</v>
      </c>
      <c r="E88" s="102" t="s">
        <v>715</v>
      </c>
      <c r="I88" s="128" t="s">
        <v>716</v>
      </c>
      <c r="J88" s="97" t="s">
        <v>717</v>
      </c>
      <c r="K88" s="97"/>
      <c r="L88" s="97"/>
      <c r="M88" s="97"/>
      <c r="N88" s="97"/>
      <c r="O88" s="129"/>
    </row>
    <row r="89" spans="2:15" x14ac:dyDescent="0.25">
      <c r="B89" s="39" t="s">
        <v>662</v>
      </c>
      <c r="E89" s="98" t="s">
        <v>720</v>
      </c>
      <c r="F89" s="99"/>
      <c r="G89" s="99"/>
      <c r="I89" s="130" t="str">
        <f>Sheet1!C28</f>
        <v>_</v>
      </c>
      <c r="J89" s="97"/>
      <c r="K89" s="97"/>
      <c r="L89" s="97" t="s">
        <v>718</v>
      </c>
      <c r="M89" s="97" t="e">
        <f>MATCH($I$89,IA!$A$3:$A$678,0)</f>
        <v>#N/A</v>
      </c>
      <c r="N89" s="97"/>
      <c r="O89" s="129"/>
    </row>
    <row r="90" spans="2:15" x14ac:dyDescent="0.25">
      <c r="B90" s="39" t="s">
        <v>663</v>
      </c>
      <c r="E90" s="98" t="s">
        <v>688</v>
      </c>
      <c r="F90" s="99"/>
      <c r="G90" s="99"/>
      <c r="I90" s="130"/>
      <c r="J90" s="97"/>
      <c r="K90" s="97"/>
      <c r="L90" s="97" t="s">
        <v>719</v>
      </c>
      <c r="M90" s="97">
        <f>COUNTIF(IA!$A$3:$A$678,Sheet3!I89)</f>
        <v>0</v>
      </c>
      <c r="N90" s="97"/>
      <c r="O90" s="129"/>
    </row>
    <row r="91" spans="2:15" x14ac:dyDescent="0.25">
      <c r="B91" s="39" t="s">
        <v>664</v>
      </c>
      <c r="E91" s="98" t="s">
        <v>689</v>
      </c>
      <c r="F91" s="99"/>
      <c r="G91" s="99"/>
      <c r="I91" s="130"/>
      <c r="J91" s="97"/>
      <c r="K91" s="97"/>
      <c r="L91" s="97" t="e">
        <f ca="1">OFFSET(IA!$A$2,Sheet3!$M$89,1,Sheet3!$M$90)</f>
        <v>#N/A</v>
      </c>
      <c r="M91" s="97"/>
      <c r="N91" s="97"/>
      <c r="O91" s="129"/>
    </row>
    <row r="92" spans="2:15" x14ac:dyDescent="0.25">
      <c r="B92" s="39" t="s">
        <v>665</v>
      </c>
      <c r="E92" s="98" t="s">
        <v>677</v>
      </c>
      <c r="F92" s="99"/>
      <c r="G92" s="99"/>
      <c r="I92" s="130"/>
      <c r="J92" s="97"/>
      <c r="K92" s="97"/>
      <c r="L92" s="97"/>
      <c r="M92" s="97"/>
      <c r="N92" s="97"/>
      <c r="O92" s="129"/>
    </row>
    <row r="93" spans="2:15" x14ac:dyDescent="0.25">
      <c r="B93" s="39" t="s">
        <v>666</v>
      </c>
      <c r="E93" s="98" t="s">
        <v>678</v>
      </c>
      <c r="F93" s="99"/>
      <c r="G93" s="99"/>
      <c r="I93" s="130"/>
      <c r="J93" s="97"/>
      <c r="K93" s="97"/>
      <c r="L93" s="97"/>
      <c r="M93" s="97"/>
      <c r="N93" s="97"/>
      <c r="O93" s="129"/>
    </row>
    <row r="94" spans="2:15" x14ac:dyDescent="0.25">
      <c r="B94" s="39" t="s">
        <v>667</v>
      </c>
      <c r="E94" s="100" t="s">
        <v>679</v>
      </c>
      <c r="F94" s="99"/>
      <c r="G94" s="99"/>
      <c r="I94" s="130"/>
      <c r="J94" s="97"/>
      <c r="K94" s="97"/>
      <c r="L94" s="97"/>
      <c r="M94" s="97"/>
      <c r="N94" s="97"/>
      <c r="O94" s="129"/>
    </row>
    <row r="95" spans="2:15" x14ac:dyDescent="0.25">
      <c r="B95" s="39" t="s">
        <v>668</v>
      </c>
      <c r="E95" s="98" t="s">
        <v>680</v>
      </c>
      <c r="F95" s="99"/>
      <c r="G95" s="99"/>
      <c r="I95" s="130"/>
      <c r="J95" s="97"/>
      <c r="K95" s="97"/>
      <c r="L95" s="97"/>
      <c r="M95" s="97"/>
      <c r="N95" s="97"/>
      <c r="O95" s="129"/>
    </row>
    <row r="96" spans="2:15" x14ac:dyDescent="0.25">
      <c r="B96" s="39" t="s">
        <v>669</v>
      </c>
      <c r="E96" s="98" t="s">
        <v>779</v>
      </c>
      <c r="F96" s="99"/>
      <c r="G96" s="99"/>
      <c r="I96" s="130"/>
      <c r="J96" s="97"/>
      <c r="K96" s="97"/>
      <c r="L96" s="97"/>
      <c r="M96" s="97"/>
      <c r="N96" s="97"/>
      <c r="O96" s="129"/>
    </row>
    <row r="97" spans="2:15" ht="15.75" thickBot="1" x14ac:dyDescent="0.3">
      <c r="B97" s="39" t="s">
        <v>670</v>
      </c>
      <c r="E97" s="98" t="s">
        <v>681</v>
      </c>
      <c r="F97" s="99"/>
      <c r="G97" s="99"/>
      <c r="I97" s="131"/>
      <c r="J97" s="132"/>
      <c r="K97" s="132"/>
      <c r="L97" s="132"/>
      <c r="M97" s="132"/>
      <c r="N97" s="132"/>
      <c r="O97" s="133"/>
    </row>
    <row r="98" spans="2:15" ht="15.75" thickTop="1" x14ac:dyDescent="0.25">
      <c r="B98" s="39" t="s">
        <v>671</v>
      </c>
      <c r="E98" s="98" t="s">
        <v>723</v>
      </c>
      <c r="F98" s="99"/>
      <c r="G98" s="99"/>
    </row>
    <row r="99" spans="2:15" x14ac:dyDescent="0.25">
      <c r="B99" s="39" t="s">
        <v>672</v>
      </c>
      <c r="E99" s="98" t="s">
        <v>682</v>
      </c>
      <c r="F99" s="99"/>
      <c r="G99" s="99"/>
    </row>
    <row r="100" spans="2:15" x14ac:dyDescent="0.25">
      <c r="B100" s="39" t="s">
        <v>673</v>
      </c>
      <c r="E100" s="98" t="s">
        <v>683</v>
      </c>
      <c r="F100" s="99"/>
      <c r="G100" s="99"/>
    </row>
    <row r="101" spans="2:15" x14ac:dyDescent="0.25">
      <c r="B101" s="39" t="s">
        <v>674</v>
      </c>
      <c r="E101" s="98" t="s">
        <v>684</v>
      </c>
      <c r="F101" s="99"/>
      <c r="G101" s="99"/>
    </row>
    <row r="102" spans="2:15" x14ac:dyDescent="0.25">
      <c r="B102" s="39" t="s">
        <v>675</v>
      </c>
      <c r="E102" s="98" t="s">
        <v>685</v>
      </c>
      <c r="F102" s="99"/>
      <c r="G102" s="101"/>
    </row>
    <row r="103" spans="2:15" x14ac:dyDescent="0.25">
      <c r="E103" s="98" t="s">
        <v>686</v>
      </c>
    </row>
    <row r="104" spans="2:15" x14ac:dyDescent="0.25">
      <c r="E104" s="98" t="s">
        <v>687</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162502F-32E5-41CE-B9D2-9AA3CA252778}">
          <x14:formula1>
            <xm:f>OFFSET(IA!$A$2,$M$89,1,$M$90)</xm:f>
          </x14:formula1>
          <xm:sqref>J89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839C7-AFB5-4532-A6D9-9BB32C02CC5F}">
  <sheetPr>
    <pageSetUpPr fitToPage="1"/>
  </sheetPr>
  <dimension ref="A1:N694"/>
  <sheetViews>
    <sheetView showGridLines="0" view="pageBreakPreview" topLeftCell="A378" zoomScale="115" zoomScaleNormal="100" zoomScaleSheetLayoutView="115" workbookViewId="0">
      <selection activeCell="A365" sqref="A365"/>
    </sheetView>
  </sheetViews>
  <sheetFormatPr defaultColWidth="9.140625" defaultRowHeight="15" x14ac:dyDescent="0.25"/>
  <cols>
    <col min="1" max="1" width="28.7109375" style="61" customWidth="1"/>
    <col min="2" max="2" width="50.28515625" style="87" customWidth="1"/>
    <col min="3" max="4" width="8.85546875" style="67" customWidth="1"/>
    <col min="5" max="5" width="6.85546875" style="61" customWidth="1"/>
    <col min="6" max="6" width="13.140625" style="61" customWidth="1"/>
    <col min="7" max="7" width="14.7109375" style="61" customWidth="1"/>
    <col min="8" max="8" width="7.140625" style="61" customWidth="1"/>
    <col min="9" max="9" width="9" style="66" customWidth="1"/>
    <col min="10" max="10" width="10.5703125" style="67" customWidth="1"/>
    <col min="11" max="11" width="9.85546875" style="122" bestFit="1" customWidth="1"/>
    <col min="12" max="12" width="13" style="66" customWidth="1"/>
    <col min="13" max="13" width="13.7109375" style="122" customWidth="1"/>
    <col min="14" max="14" width="16.28515625" style="122" customWidth="1"/>
    <col min="15" max="16384" width="9.140625" style="61"/>
  </cols>
  <sheetData>
    <row r="1" spans="1:14" ht="56.65" customHeight="1" thickBot="1" x14ac:dyDescent="0.25">
      <c r="A1" s="105" t="s">
        <v>676</v>
      </c>
      <c r="B1" s="89" t="s">
        <v>10</v>
      </c>
      <c r="C1" s="90" t="s">
        <v>11</v>
      </c>
      <c r="D1" s="90" t="s">
        <v>12</v>
      </c>
      <c r="E1" s="91" t="s">
        <v>50</v>
      </c>
      <c r="F1" s="106" t="s">
        <v>51</v>
      </c>
      <c r="G1" s="106" t="s">
        <v>52</v>
      </c>
      <c r="H1" s="91" t="s">
        <v>53</v>
      </c>
      <c r="I1" s="107" t="s">
        <v>13</v>
      </c>
      <c r="J1" s="90" t="s">
        <v>54</v>
      </c>
      <c r="K1" s="120" t="s">
        <v>55</v>
      </c>
      <c r="L1" s="107" t="s">
        <v>56</v>
      </c>
      <c r="M1" s="120" t="s">
        <v>57</v>
      </c>
      <c r="N1" s="123" t="s">
        <v>58</v>
      </c>
    </row>
    <row r="2" spans="1:14" ht="15.75" customHeight="1" thickBot="1" x14ac:dyDescent="0.25">
      <c r="A2" s="134" t="s">
        <v>720</v>
      </c>
      <c r="B2" s="92" t="s">
        <v>720</v>
      </c>
      <c r="C2" s="93" t="s">
        <v>720</v>
      </c>
      <c r="D2" s="93" t="s">
        <v>720</v>
      </c>
      <c r="E2" s="94"/>
      <c r="F2" s="95" t="s">
        <v>720</v>
      </c>
      <c r="G2" s="95" t="s">
        <v>720</v>
      </c>
      <c r="H2" s="94"/>
      <c r="I2" s="96"/>
      <c r="J2" s="119"/>
      <c r="K2" s="119"/>
      <c r="L2" s="96"/>
      <c r="M2" s="119"/>
      <c r="N2" s="119"/>
    </row>
    <row r="3" spans="1:14" s="65" customFormat="1" ht="13.9" customHeight="1" thickBot="1" x14ac:dyDescent="0.3">
      <c r="A3" s="142" t="s">
        <v>688</v>
      </c>
      <c r="B3" s="62" t="s">
        <v>70</v>
      </c>
      <c r="C3" s="63">
        <v>15.611538461538462</v>
      </c>
      <c r="D3" s="63">
        <v>19.514423076923077</v>
      </c>
      <c r="E3" s="143"/>
      <c r="F3" s="144">
        <v>26.159084134615384</v>
      </c>
      <c r="G3" s="144">
        <f>F3*1.4</f>
        <v>36.622717788461536</v>
      </c>
      <c r="H3" s="143"/>
      <c r="I3" s="145"/>
    </row>
    <row r="4" spans="1:14" s="65" customFormat="1" ht="13.9" customHeight="1" thickBot="1" x14ac:dyDescent="0.3">
      <c r="A4" s="142" t="s">
        <v>688</v>
      </c>
      <c r="B4" s="62" t="s">
        <v>71</v>
      </c>
      <c r="C4" s="63">
        <v>15.611538461538462</v>
      </c>
      <c r="D4" s="63">
        <v>19.514423076923077</v>
      </c>
      <c r="E4" s="143"/>
      <c r="F4" s="144">
        <v>26.159084134615384</v>
      </c>
      <c r="G4" s="144">
        <f t="shared" ref="G4:G67" si="0">F4*1.4</f>
        <v>36.622717788461536</v>
      </c>
      <c r="H4" s="143"/>
    </row>
    <row r="5" spans="1:14" ht="13.9" customHeight="1" thickBot="1" x14ac:dyDescent="0.3">
      <c r="A5" s="142" t="s">
        <v>688</v>
      </c>
      <c r="B5" s="62" t="s">
        <v>61</v>
      </c>
      <c r="C5" s="63">
        <v>23.988461538461543</v>
      </c>
      <c r="D5" s="63">
        <v>29.985576923076927</v>
      </c>
      <c r="E5" s="143"/>
      <c r="F5" s="144">
        <v>40.195665865384619</v>
      </c>
      <c r="G5" s="144">
        <f t="shared" si="0"/>
        <v>56.273932211538465</v>
      </c>
      <c r="H5" s="143"/>
      <c r="K5" s="67"/>
      <c r="M5" s="67"/>
      <c r="N5" s="67"/>
    </row>
    <row r="6" spans="1:14" s="65" customFormat="1" ht="13.9" customHeight="1" thickBot="1" x14ac:dyDescent="0.25">
      <c r="A6" s="146" t="s">
        <v>688</v>
      </c>
      <c r="B6" s="62" t="s">
        <v>60</v>
      </c>
      <c r="C6" s="63">
        <v>30.842307692307699</v>
      </c>
      <c r="D6" s="63">
        <v>38.55288461538462</v>
      </c>
      <c r="E6" s="68"/>
      <c r="F6" s="69">
        <v>51.680141826923084</v>
      </c>
      <c r="G6" s="69">
        <f t="shared" si="0"/>
        <v>72.352198557692319</v>
      </c>
      <c r="H6" s="68"/>
    </row>
    <row r="7" spans="1:14" ht="13.9" customHeight="1" thickBot="1" x14ac:dyDescent="0.3">
      <c r="A7" s="142" t="s">
        <v>688</v>
      </c>
      <c r="B7" s="62" t="s">
        <v>62</v>
      </c>
      <c r="C7" s="63">
        <v>20.180769230769233</v>
      </c>
      <c r="D7" s="63">
        <v>25.22596153846154</v>
      </c>
      <c r="E7" s="143"/>
      <c r="F7" s="144">
        <v>33.815401442307696</v>
      </c>
      <c r="G7" s="144">
        <f t="shared" si="0"/>
        <v>47.341562019230771</v>
      </c>
      <c r="H7" s="143"/>
      <c r="I7" s="103" t="s">
        <v>722</v>
      </c>
      <c r="J7" s="104" t="s">
        <v>722</v>
      </c>
      <c r="K7" s="103" t="s">
        <v>722</v>
      </c>
      <c r="L7" s="104" t="s">
        <v>722</v>
      </c>
      <c r="M7" s="103" t="s">
        <v>722</v>
      </c>
      <c r="N7" s="104" t="s">
        <v>722</v>
      </c>
    </row>
    <row r="8" spans="1:14" ht="13.9" customHeight="1" thickBot="1" x14ac:dyDescent="0.3">
      <c r="A8" s="142" t="s">
        <v>688</v>
      </c>
      <c r="B8" s="62" t="s">
        <v>63</v>
      </c>
      <c r="C8" s="63">
        <v>30.842307692307699</v>
      </c>
      <c r="D8" s="63">
        <v>38.55288461538462</v>
      </c>
      <c r="E8" s="143"/>
      <c r="F8" s="144">
        <v>51.680141826923084</v>
      </c>
      <c r="G8" s="144">
        <f t="shared" si="0"/>
        <v>72.352198557692319</v>
      </c>
      <c r="H8" s="143"/>
      <c r="I8" s="103" t="s">
        <v>722</v>
      </c>
      <c r="J8" s="104" t="s">
        <v>722</v>
      </c>
      <c r="K8" s="103" t="s">
        <v>722</v>
      </c>
      <c r="L8" s="104" t="s">
        <v>722</v>
      </c>
      <c r="M8" s="103" t="s">
        <v>722</v>
      </c>
      <c r="N8" s="104" t="s">
        <v>722</v>
      </c>
    </row>
    <row r="9" spans="1:14" s="66" customFormat="1" ht="13.9" customHeight="1" thickBot="1" x14ac:dyDescent="0.3">
      <c r="A9" s="142" t="s">
        <v>688</v>
      </c>
      <c r="B9" s="62" t="s">
        <v>64</v>
      </c>
      <c r="C9" s="63">
        <v>30.842307692307699</v>
      </c>
      <c r="D9" s="63">
        <v>38.55288461538462</v>
      </c>
      <c r="E9" s="143"/>
      <c r="F9" s="144">
        <v>51.680141826923084</v>
      </c>
      <c r="G9" s="144">
        <f t="shared" si="0"/>
        <v>72.352198557692319</v>
      </c>
      <c r="H9" s="143"/>
      <c r="I9" s="103" t="s">
        <v>722</v>
      </c>
      <c r="J9" s="104" t="s">
        <v>722</v>
      </c>
      <c r="K9" s="103" t="s">
        <v>722</v>
      </c>
      <c r="L9" s="104" t="s">
        <v>722</v>
      </c>
      <c r="M9" s="103" t="s">
        <v>722</v>
      </c>
      <c r="N9" s="104" t="s">
        <v>722</v>
      </c>
    </row>
    <row r="10" spans="1:14" s="66" customFormat="1" ht="13.9" customHeight="1" thickBot="1" x14ac:dyDescent="0.3">
      <c r="A10" s="142" t="s">
        <v>688</v>
      </c>
      <c r="B10" s="62" t="s">
        <v>65</v>
      </c>
      <c r="C10" s="63">
        <v>14.850000000000001</v>
      </c>
      <c r="D10" s="63">
        <v>18.5625</v>
      </c>
      <c r="E10" s="143"/>
      <c r="F10" s="144">
        <v>24.883031250000002</v>
      </c>
      <c r="G10" s="144">
        <f t="shared" si="0"/>
        <v>34.836243750000001</v>
      </c>
      <c r="H10" s="143"/>
      <c r="I10" s="103" t="s">
        <v>722</v>
      </c>
      <c r="J10" s="104" t="s">
        <v>722</v>
      </c>
      <c r="K10" s="103" t="s">
        <v>722</v>
      </c>
      <c r="L10" s="104" t="s">
        <v>722</v>
      </c>
      <c r="M10" s="103" t="s">
        <v>722</v>
      </c>
      <c r="N10" s="104" t="s">
        <v>722</v>
      </c>
    </row>
    <row r="11" spans="1:14" s="66" customFormat="1" ht="13.9" customHeight="1" thickBot="1" x14ac:dyDescent="0.3">
      <c r="A11" s="142" t="s">
        <v>688</v>
      </c>
      <c r="B11" s="62" t="s">
        <v>66</v>
      </c>
      <c r="C11" s="63">
        <v>14.850000000000001</v>
      </c>
      <c r="D11" s="63">
        <v>18.5625</v>
      </c>
      <c r="E11" s="143"/>
      <c r="F11" s="144">
        <v>24.883031250000002</v>
      </c>
      <c r="G11" s="144">
        <f t="shared" si="0"/>
        <v>34.836243750000001</v>
      </c>
      <c r="H11" s="143"/>
      <c r="I11" s="103" t="s">
        <v>722</v>
      </c>
      <c r="J11" s="104" t="s">
        <v>722</v>
      </c>
      <c r="K11" s="103" t="s">
        <v>722</v>
      </c>
      <c r="L11" s="104" t="s">
        <v>722</v>
      </c>
      <c r="M11" s="103" t="s">
        <v>722</v>
      </c>
      <c r="N11" s="104" t="s">
        <v>722</v>
      </c>
    </row>
    <row r="12" spans="1:14" s="66" customFormat="1" ht="13.9" customHeight="1" thickBot="1" x14ac:dyDescent="0.3">
      <c r="A12" s="142" t="s">
        <v>688</v>
      </c>
      <c r="B12" s="62" t="s">
        <v>67</v>
      </c>
      <c r="C12" s="63">
        <v>41.123076923076923</v>
      </c>
      <c r="D12" s="63">
        <v>51.403846153846153</v>
      </c>
      <c r="E12" s="143"/>
      <c r="F12" s="144">
        <v>68.906855769230773</v>
      </c>
      <c r="G12" s="144">
        <f t="shared" si="0"/>
        <v>96.469598076923077</v>
      </c>
      <c r="H12" s="143"/>
      <c r="I12" s="103" t="s">
        <v>722</v>
      </c>
      <c r="J12" s="104" t="s">
        <v>722</v>
      </c>
      <c r="K12" s="103" t="s">
        <v>722</v>
      </c>
      <c r="L12" s="104" t="s">
        <v>722</v>
      </c>
      <c r="M12" s="103" t="s">
        <v>722</v>
      </c>
      <c r="N12" s="104" t="s">
        <v>722</v>
      </c>
    </row>
    <row r="13" spans="1:14" s="66" customFormat="1" ht="13.9" customHeight="1" thickBot="1" x14ac:dyDescent="0.3">
      <c r="A13" s="142" t="s">
        <v>688</v>
      </c>
      <c r="B13" s="62" t="s">
        <v>68</v>
      </c>
      <c r="C13" s="63">
        <v>41.123076923076923</v>
      </c>
      <c r="D13" s="63">
        <v>51.403846153846153</v>
      </c>
      <c r="E13" s="143"/>
      <c r="F13" s="144">
        <v>68.906855769230773</v>
      </c>
      <c r="G13" s="144">
        <f t="shared" si="0"/>
        <v>96.469598076923077</v>
      </c>
      <c r="H13" s="143"/>
      <c r="I13" s="103" t="s">
        <v>722</v>
      </c>
      <c r="J13" s="104" t="s">
        <v>722</v>
      </c>
      <c r="K13" s="103" t="s">
        <v>722</v>
      </c>
      <c r="L13" s="104" t="s">
        <v>722</v>
      </c>
      <c r="M13" s="103" t="s">
        <v>722</v>
      </c>
      <c r="N13" s="104" t="s">
        <v>722</v>
      </c>
    </row>
    <row r="14" spans="1:14" s="66" customFormat="1" ht="13.9" customHeight="1" thickBot="1" x14ac:dyDescent="0.3">
      <c r="A14" s="142" t="s">
        <v>688</v>
      </c>
      <c r="B14" s="62" t="s">
        <v>69</v>
      </c>
      <c r="C14" s="63">
        <v>41.123076923076923</v>
      </c>
      <c r="D14" s="63">
        <v>51.403846153846153</v>
      </c>
      <c r="E14" s="143"/>
      <c r="F14" s="144">
        <v>68.906855769230773</v>
      </c>
      <c r="G14" s="144">
        <f t="shared" si="0"/>
        <v>96.469598076923077</v>
      </c>
      <c r="H14" s="143"/>
      <c r="I14" s="103" t="s">
        <v>722</v>
      </c>
      <c r="J14" s="104" t="s">
        <v>722</v>
      </c>
      <c r="K14" s="103" t="s">
        <v>722</v>
      </c>
      <c r="L14" s="104" t="s">
        <v>722</v>
      </c>
      <c r="M14" s="103" t="s">
        <v>722</v>
      </c>
      <c r="N14" s="104" t="s">
        <v>722</v>
      </c>
    </row>
    <row r="15" spans="1:14" s="66" customFormat="1" ht="13.9" customHeight="1" thickBot="1" x14ac:dyDescent="0.3">
      <c r="A15" s="142" t="s">
        <v>688</v>
      </c>
      <c r="B15" s="62" t="s">
        <v>98</v>
      </c>
      <c r="C15" s="63">
        <v>28.938461538461542</v>
      </c>
      <c r="D15" s="63">
        <v>36.173076923076927</v>
      </c>
      <c r="E15" s="143"/>
      <c r="F15" s="144">
        <v>48.490009615384622</v>
      </c>
      <c r="G15" s="144">
        <f t="shared" si="0"/>
        <v>67.886013461538468</v>
      </c>
      <c r="H15" s="143"/>
      <c r="I15" s="103" t="s">
        <v>722</v>
      </c>
      <c r="J15" s="104" t="s">
        <v>722</v>
      </c>
      <c r="K15" s="103" t="s">
        <v>722</v>
      </c>
      <c r="L15" s="104" t="s">
        <v>722</v>
      </c>
      <c r="M15" s="103" t="s">
        <v>722</v>
      </c>
      <c r="N15" s="104" t="s">
        <v>722</v>
      </c>
    </row>
    <row r="16" spans="1:14" s="66" customFormat="1" ht="13.9" customHeight="1" thickBot="1" x14ac:dyDescent="0.3">
      <c r="A16" s="142" t="s">
        <v>688</v>
      </c>
      <c r="B16" s="62" t="s">
        <v>99</v>
      </c>
      <c r="C16" s="63">
        <v>34.650000000000006</v>
      </c>
      <c r="D16" s="63">
        <v>43.312500000000007</v>
      </c>
      <c r="E16" s="143"/>
      <c r="F16" s="144">
        <v>58.060406250000007</v>
      </c>
      <c r="G16" s="144">
        <f t="shared" si="0"/>
        <v>81.284568750000005</v>
      </c>
      <c r="H16" s="143"/>
      <c r="I16" s="103" t="s">
        <v>722</v>
      </c>
      <c r="J16" s="104" t="s">
        <v>722</v>
      </c>
      <c r="K16" s="103" t="s">
        <v>722</v>
      </c>
      <c r="L16" s="104" t="s">
        <v>722</v>
      </c>
      <c r="M16" s="103" t="s">
        <v>722</v>
      </c>
      <c r="N16" s="104" t="s">
        <v>722</v>
      </c>
    </row>
    <row r="17" spans="1:14" s="66" customFormat="1" ht="13.9" customHeight="1" thickBot="1" x14ac:dyDescent="0.3">
      <c r="A17" s="142" t="s">
        <v>688</v>
      </c>
      <c r="B17" s="62" t="s">
        <v>100</v>
      </c>
      <c r="C17" s="63">
        <v>27.796153846153846</v>
      </c>
      <c r="D17" s="63">
        <v>34.745192307692307</v>
      </c>
      <c r="E17" s="143"/>
      <c r="F17" s="144">
        <v>46.575930288461542</v>
      </c>
      <c r="G17" s="144">
        <f t="shared" si="0"/>
        <v>65.206302403846152</v>
      </c>
      <c r="H17" s="143"/>
      <c r="I17" s="103" t="s">
        <v>722</v>
      </c>
      <c r="J17" s="104" t="s">
        <v>722</v>
      </c>
      <c r="K17" s="103" t="s">
        <v>722</v>
      </c>
      <c r="L17" s="104" t="s">
        <v>722</v>
      </c>
      <c r="M17" s="103" t="s">
        <v>722</v>
      </c>
      <c r="N17" s="104" t="s">
        <v>722</v>
      </c>
    </row>
    <row r="18" spans="1:14" s="66" customFormat="1" ht="13.9" customHeight="1" thickBot="1" x14ac:dyDescent="0.3">
      <c r="A18" s="142" t="s">
        <v>688</v>
      </c>
      <c r="B18" s="62" t="s">
        <v>101</v>
      </c>
      <c r="C18" s="63">
        <v>34.650000000000006</v>
      </c>
      <c r="D18" s="63">
        <v>43.312500000000007</v>
      </c>
      <c r="E18" s="143"/>
      <c r="F18" s="144">
        <v>58.060406250000007</v>
      </c>
      <c r="G18" s="144">
        <f t="shared" si="0"/>
        <v>81.284568750000005</v>
      </c>
      <c r="H18" s="143"/>
      <c r="I18" s="103" t="s">
        <v>722</v>
      </c>
      <c r="J18" s="104" t="s">
        <v>722</v>
      </c>
      <c r="K18" s="103" t="s">
        <v>722</v>
      </c>
      <c r="L18" s="104" t="s">
        <v>722</v>
      </c>
      <c r="M18" s="103" t="s">
        <v>722</v>
      </c>
      <c r="N18" s="104" t="s">
        <v>722</v>
      </c>
    </row>
    <row r="19" spans="1:14" s="66" customFormat="1" ht="13.9" customHeight="1" thickBot="1" x14ac:dyDescent="0.3">
      <c r="A19" s="142" t="s">
        <v>688</v>
      </c>
      <c r="B19" s="62" t="s">
        <v>109</v>
      </c>
      <c r="C19" s="63">
        <v>17.134615384615383</v>
      </c>
      <c r="D19" s="63">
        <v>21.41826923076923</v>
      </c>
      <c r="E19" s="143"/>
      <c r="F19" s="144">
        <v>28.711189903846154</v>
      </c>
      <c r="G19" s="144">
        <f t="shared" si="0"/>
        <v>40.195665865384612</v>
      </c>
      <c r="H19" s="143"/>
      <c r="I19" s="103" t="s">
        <v>722</v>
      </c>
      <c r="J19" s="104" t="s">
        <v>722</v>
      </c>
      <c r="K19" s="103" t="s">
        <v>722</v>
      </c>
      <c r="L19" s="104" t="s">
        <v>722</v>
      </c>
      <c r="M19" s="103" t="s">
        <v>722</v>
      </c>
      <c r="N19" s="104" t="s">
        <v>722</v>
      </c>
    </row>
    <row r="20" spans="1:14" s="65" customFormat="1" ht="13.9" customHeight="1" thickBot="1" x14ac:dyDescent="0.25">
      <c r="A20" s="146" t="s">
        <v>688</v>
      </c>
      <c r="B20" s="62" t="s">
        <v>110</v>
      </c>
      <c r="C20" s="63">
        <v>17.134615384615383</v>
      </c>
      <c r="D20" s="63">
        <v>21.41826923076923</v>
      </c>
      <c r="E20" s="68"/>
      <c r="F20" s="69">
        <v>28.711189903846154</v>
      </c>
      <c r="G20" s="69">
        <f t="shared" si="0"/>
        <v>40.195665865384612</v>
      </c>
      <c r="H20" s="68"/>
      <c r="I20" s="103" t="s">
        <v>722</v>
      </c>
      <c r="J20" s="104" t="s">
        <v>722</v>
      </c>
      <c r="K20" s="103" t="s">
        <v>722</v>
      </c>
      <c r="L20" s="104" t="s">
        <v>722</v>
      </c>
      <c r="M20" s="103" t="s">
        <v>722</v>
      </c>
      <c r="N20" s="104" t="s">
        <v>722</v>
      </c>
    </row>
    <row r="21" spans="1:14" s="66" customFormat="1" ht="13.9" customHeight="1" thickBot="1" x14ac:dyDescent="0.3">
      <c r="A21" s="142" t="s">
        <v>688</v>
      </c>
      <c r="B21" s="62" t="s">
        <v>113</v>
      </c>
      <c r="C21" s="63">
        <v>28.938461538461542</v>
      </c>
      <c r="D21" s="63">
        <v>36.173076923076927</v>
      </c>
      <c r="E21" s="143"/>
      <c r="F21" s="144">
        <v>48.490009615384622</v>
      </c>
      <c r="G21" s="144">
        <f t="shared" si="0"/>
        <v>67.886013461538468</v>
      </c>
      <c r="H21" s="143"/>
      <c r="I21" s="103" t="s">
        <v>722</v>
      </c>
      <c r="J21" s="104" t="s">
        <v>722</v>
      </c>
      <c r="K21" s="103" t="s">
        <v>722</v>
      </c>
      <c r="L21" s="104" t="s">
        <v>722</v>
      </c>
      <c r="M21" s="103" t="s">
        <v>722</v>
      </c>
      <c r="N21" s="104" t="s">
        <v>722</v>
      </c>
    </row>
    <row r="22" spans="1:14" s="66" customFormat="1" ht="13.9" customHeight="1" thickBot="1" x14ac:dyDescent="0.3">
      <c r="A22" s="142" t="s">
        <v>688</v>
      </c>
      <c r="B22" s="62" t="s">
        <v>114</v>
      </c>
      <c r="C22" s="63">
        <v>34.650000000000006</v>
      </c>
      <c r="D22" s="63">
        <v>43.312500000000007</v>
      </c>
      <c r="E22" s="143"/>
      <c r="F22" s="144">
        <v>58.060406250000007</v>
      </c>
      <c r="G22" s="144">
        <f t="shared" si="0"/>
        <v>81.284568750000005</v>
      </c>
      <c r="H22" s="143"/>
      <c r="I22" s="103" t="s">
        <v>722</v>
      </c>
      <c r="J22" s="104" t="s">
        <v>722</v>
      </c>
      <c r="K22" s="103" t="s">
        <v>722</v>
      </c>
      <c r="L22" s="104" t="s">
        <v>722</v>
      </c>
      <c r="M22" s="103" t="s">
        <v>722</v>
      </c>
      <c r="N22" s="104" t="s">
        <v>722</v>
      </c>
    </row>
    <row r="23" spans="1:14" s="65" customFormat="1" ht="13.9" customHeight="1" thickBot="1" x14ac:dyDescent="0.25">
      <c r="A23" s="147" t="s">
        <v>688</v>
      </c>
      <c r="B23" s="62" t="s">
        <v>117</v>
      </c>
      <c r="C23" s="63">
        <v>25.892307692307696</v>
      </c>
      <c r="D23" s="63">
        <v>32.36538461538462</v>
      </c>
      <c r="E23" s="68"/>
      <c r="F23" s="69">
        <v>43.385798076923081</v>
      </c>
      <c r="G23" s="69">
        <f t="shared" si="0"/>
        <v>60.740117307692309</v>
      </c>
      <c r="H23" s="68"/>
      <c r="I23" s="103" t="s">
        <v>722</v>
      </c>
      <c r="J23" s="104" t="s">
        <v>722</v>
      </c>
      <c r="K23" s="103" t="s">
        <v>722</v>
      </c>
      <c r="L23" s="104" t="s">
        <v>722</v>
      </c>
      <c r="M23" s="103" t="s">
        <v>722</v>
      </c>
      <c r="N23" s="104" t="s">
        <v>722</v>
      </c>
    </row>
    <row r="24" spans="1:14" s="66" customFormat="1" ht="13.9" customHeight="1" thickBot="1" x14ac:dyDescent="0.3">
      <c r="A24" s="142" t="s">
        <v>688</v>
      </c>
      <c r="B24" s="62" t="s">
        <v>141</v>
      </c>
      <c r="C24" s="63">
        <v>17.134615384615383</v>
      </c>
      <c r="D24" s="63">
        <v>21.41826923076923</v>
      </c>
      <c r="E24" s="143"/>
      <c r="F24" s="144">
        <v>28.711189903846154</v>
      </c>
      <c r="G24" s="144">
        <f t="shared" si="0"/>
        <v>40.195665865384612</v>
      </c>
      <c r="H24" s="143"/>
      <c r="I24" s="103" t="s">
        <v>722</v>
      </c>
      <c r="J24" s="104" t="s">
        <v>722</v>
      </c>
      <c r="K24" s="103" t="s">
        <v>722</v>
      </c>
      <c r="L24" s="104" t="s">
        <v>722</v>
      </c>
      <c r="M24" s="103" t="s">
        <v>722</v>
      </c>
      <c r="N24" s="104" t="s">
        <v>722</v>
      </c>
    </row>
    <row r="25" spans="1:14" s="65" customFormat="1" ht="13.9" customHeight="1" thickBot="1" x14ac:dyDescent="0.25">
      <c r="A25" s="147" t="s">
        <v>688</v>
      </c>
      <c r="B25" s="62" t="s">
        <v>151</v>
      </c>
      <c r="C25" s="63">
        <v>35.030769230769231</v>
      </c>
      <c r="D25" s="63">
        <v>43.78846153846154</v>
      </c>
      <c r="E25" s="68"/>
      <c r="F25" s="69">
        <v>58.698432692307698</v>
      </c>
      <c r="G25" s="69">
        <f t="shared" si="0"/>
        <v>82.177805769230773</v>
      </c>
      <c r="H25" s="68"/>
      <c r="I25" s="103" t="s">
        <v>722</v>
      </c>
      <c r="J25" s="104" t="s">
        <v>722</v>
      </c>
      <c r="K25" s="103" t="s">
        <v>722</v>
      </c>
      <c r="L25" s="104" t="s">
        <v>722</v>
      </c>
      <c r="M25" s="103" t="s">
        <v>722</v>
      </c>
      <c r="N25" s="104" t="s">
        <v>722</v>
      </c>
    </row>
    <row r="26" spans="1:14" s="66" customFormat="1" ht="13.9" customHeight="1" thickBot="1" x14ac:dyDescent="0.3">
      <c r="A26" s="142" t="s">
        <v>688</v>
      </c>
      <c r="B26" s="62" t="s">
        <v>152</v>
      </c>
      <c r="C26" s="63">
        <v>35.030769230769231</v>
      </c>
      <c r="D26" s="63">
        <v>43.78846153846154</v>
      </c>
      <c r="E26" s="143"/>
      <c r="F26" s="144">
        <v>58.698432692307698</v>
      </c>
      <c r="G26" s="144">
        <f t="shared" si="0"/>
        <v>82.177805769230773</v>
      </c>
      <c r="H26" s="143"/>
      <c r="I26" s="103" t="s">
        <v>722</v>
      </c>
      <c r="J26" s="104" t="s">
        <v>722</v>
      </c>
      <c r="K26" s="103" t="s">
        <v>722</v>
      </c>
      <c r="L26" s="104" t="s">
        <v>722</v>
      </c>
      <c r="M26" s="103" t="s">
        <v>722</v>
      </c>
      <c r="N26" s="104" t="s">
        <v>722</v>
      </c>
    </row>
    <row r="27" spans="1:14" s="65" customFormat="1" ht="13.9" customHeight="1" thickBot="1" x14ac:dyDescent="0.25">
      <c r="A27" s="147" t="s">
        <v>688</v>
      </c>
      <c r="B27" s="62" t="s">
        <v>160</v>
      </c>
      <c r="C27" s="63">
        <v>38.838461538461551</v>
      </c>
      <c r="D27" s="63">
        <v>48.548076923076934</v>
      </c>
      <c r="E27" s="68"/>
      <c r="F27" s="69">
        <v>65.078697115384628</v>
      </c>
      <c r="G27" s="69">
        <f t="shared" si="0"/>
        <v>91.110175961538474</v>
      </c>
      <c r="H27" s="68"/>
      <c r="I27" s="103" t="s">
        <v>722</v>
      </c>
      <c r="J27" s="104" t="s">
        <v>722</v>
      </c>
      <c r="K27" s="103" t="s">
        <v>722</v>
      </c>
      <c r="L27" s="104" t="s">
        <v>722</v>
      </c>
      <c r="M27" s="103" t="s">
        <v>722</v>
      </c>
      <c r="N27" s="104" t="s">
        <v>722</v>
      </c>
    </row>
    <row r="28" spans="1:14" s="66" customFormat="1" ht="13.9" customHeight="1" thickBot="1" x14ac:dyDescent="0.3">
      <c r="A28" s="142" t="s">
        <v>688</v>
      </c>
      <c r="B28" s="62" t="s">
        <v>163</v>
      </c>
      <c r="C28" s="63">
        <v>28.176923076923085</v>
      </c>
      <c r="D28" s="63">
        <v>35.221153846153854</v>
      </c>
      <c r="E28" s="143"/>
      <c r="F28" s="144">
        <v>47.21395673076924</v>
      </c>
      <c r="G28" s="144">
        <f t="shared" si="0"/>
        <v>66.099539423076934</v>
      </c>
      <c r="H28" s="143"/>
      <c r="I28" s="103" t="s">
        <v>722</v>
      </c>
      <c r="J28" s="104" t="s">
        <v>722</v>
      </c>
      <c r="K28" s="103" t="s">
        <v>722</v>
      </c>
      <c r="L28" s="104" t="s">
        <v>722</v>
      </c>
      <c r="M28" s="103" t="s">
        <v>722</v>
      </c>
      <c r="N28" s="104" t="s">
        <v>722</v>
      </c>
    </row>
    <row r="29" spans="1:14" s="65" customFormat="1" ht="13.9" customHeight="1" thickBot="1" x14ac:dyDescent="0.25">
      <c r="A29" s="146" t="s">
        <v>688</v>
      </c>
      <c r="B29" s="62" t="s">
        <v>221</v>
      </c>
      <c r="C29" s="63">
        <v>20.942307692307693</v>
      </c>
      <c r="D29" s="63">
        <v>26.177884615384617</v>
      </c>
      <c r="E29" s="68"/>
      <c r="F29" s="69">
        <v>35.091454326923078</v>
      </c>
      <c r="G29" s="69">
        <f t="shared" si="0"/>
        <v>49.128036057692306</v>
      </c>
      <c r="H29" s="68"/>
      <c r="I29" s="103" t="s">
        <v>722</v>
      </c>
      <c r="J29" s="104" t="s">
        <v>722</v>
      </c>
      <c r="K29" s="103" t="s">
        <v>722</v>
      </c>
      <c r="L29" s="104" t="s">
        <v>722</v>
      </c>
      <c r="M29" s="103" t="s">
        <v>722</v>
      </c>
      <c r="N29" s="104" t="s">
        <v>722</v>
      </c>
    </row>
    <row r="30" spans="1:14" s="65" customFormat="1" ht="13.9" customHeight="1" thickBot="1" x14ac:dyDescent="0.25">
      <c r="A30" s="146" t="s">
        <v>688</v>
      </c>
      <c r="B30" s="62" t="s">
        <v>226</v>
      </c>
      <c r="C30" s="63">
        <v>36.934615384615391</v>
      </c>
      <c r="D30" s="63">
        <v>46.168269230769234</v>
      </c>
      <c r="E30" s="68"/>
      <c r="F30" s="69">
        <v>61.888564903846159</v>
      </c>
      <c r="G30" s="69">
        <f t="shared" si="0"/>
        <v>86.643990865384623</v>
      </c>
      <c r="H30" s="68"/>
      <c r="I30" s="103" t="s">
        <v>722</v>
      </c>
      <c r="J30" s="104" t="s">
        <v>722</v>
      </c>
      <c r="K30" s="103" t="s">
        <v>722</v>
      </c>
      <c r="L30" s="104" t="s">
        <v>722</v>
      </c>
      <c r="M30" s="103" t="s">
        <v>722</v>
      </c>
      <c r="N30" s="104" t="s">
        <v>722</v>
      </c>
    </row>
    <row r="31" spans="1:14" s="65" customFormat="1" ht="13.9" customHeight="1" thickBot="1" x14ac:dyDescent="0.25">
      <c r="A31" s="147" t="s">
        <v>688</v>
      </c>
      <c r="B31" s="62" t="s">
        <v>222</v>
      </c>
      <c r="C31" s="63">
        <v>28.938461538461542</v>
      </c>
      <c r="D31" s="63">
        <v>36.173076923076927</v>
      </c>
      <c r="E31" s="68"/>
      <c r="F31" s="69">
        <v>48.490009615384622</v>
      </c>
      <c r="G31" s="69">
        <f t="shared" si="0"/>
        <v>67.886013461538468</v>
      </c>
      <c r="H31" s="68"/>
      <c r="I31" s="103" t="s">
        <v>722</v>
      </c>
      <c r="J31" s="104" t="s">
        <v>722</v>
      </c>
      <c r="K31" s="103" t="s">
        <v>722</v>
      </c>
      <c r="L31" s="104" t="s">
        <v>722</v>
      </c>
      <c r="M31" s="103" t="s">
        <v>722</v>
      </c>
      <c r="N31" s="104" t="s">
        <v>722</v>
      </c>
    </row>
    <row r="32" spans="1:14" s="66" customFormat="1" ht="13.9" customHeight="1" thickBot="1" x14ac:dyDescent="0.3">
      <c r="A32" s="142" t="s">
        <v>688</v>
      </c>
      <c r="B32" s="62" t="s">
        <v>223</v>
      </c>
      <c r="C32" s="63">
        <v>16.373076923076926</v>
      </c>
      <c r="D32" s="63">
        <v>20.466346153846157</v>
      </c>
      <c r="E32" s="143"/>
      <c r="F32" s="144">
        <v>27.435137019230773</v>
      </c>
      <c r="G32" s="144">
        <f t="shared" si="0"/>
        <v>38.409191826923077</v>
      </c>
      <c r="H32" s="143"/>
      <c r="I32" s="103" t="s">
        <v>722</v>
      </c>
      <c r="J32" s="104" t="s">
        <v>722</v>
      </c>
      <c r="K32" s="103" t="s">
        <v>722</v>
      </c>
      <c r="L32" s="104" t="s">
        <v>722</v>
      </c>
      <c r="M32" s="103" t="s">
        <v>722</v>
      </c>
      <c r="N32" s="104" t="s">
        <v>722</v>
      </c>
    </row>
    <row r="33" spans="1:14" s="66" customFormat="1" ht="13.9" customHeight="1" thickBot="1" x14ac:dyDescent="0.3">
      <c r="A33" s="142" t="s">
        <v>688</v>
      </c>
      <c r="B33" s="62" t="s">
        <v>224</v>
      </c>
      <c r="C33" s="63">
        <v>30.842307692307699</v>
      </c>
      <c r="D33" s="63">
        <v>38.55288461538462</v>
      </c>
      <c r="E33" s="143"/>
      <c r="F33" s="144">
        <v>51.680141826923084</v>
      </c>
      <c r="G33" s="144">
        <f t="shared" si="0"/>
        <v>72.352198557692319</v>
      </c>
      <c r="H33" s="143"/>
      <c r="I33" s="103" t="s">
        <v>722</v>
      </c>
      <c r="J33" s="104" t="s">
        <v>722</v>
      </c>
      <c r="K33" s="103" t="s">
        <v>722</v>
      </c>
      <c r="L33" s="104" t="s">
        <v>722</v>
      </c>
      <c r="M33" s="103" t="s">
        <v>722</v>
      </c>
      <c r="N33" s="104" t="s">
        <v>722</v>
      </c>
    </row>
    <row r="34" spans="1:14" s="66" customFormat="1" ht="13.9" customHeight="1" thickBot="1" x14ac:dyDescent="0.3">
      <c r="A34" s="142" t="s">
        <v>688</v>
      </c>
      <c r="B34" s="62" t="s">
        <v>225</v>
      </c>
      <c r="C34" s="63">
        <v>20.180769230769233</v>
      </c>
      <c r="D34" s="63">
        <v>25.22596153846154</v>
      </c>
      <c r="E34" s="143"/>
      <c r="F34" s="144">
        <v>33.815401442307696</v>
      </c>
      <c r="G34" s="144">
        <f t="shared" si="0"/>
        <v>47.341562019230771</v>
      </c>
      <c r="H34" s="143"/>
      <c r="I34" s="103" t="s">
        <v>722</v>
      </c>
      <c r="J34" s="104" t="s">
        <v>722</v>
      </c>
      <c r="K34" s="103" t="s">
        <v>722</v>
      </c>
      <c r="L34" s="104" t="s">
        <v>722</v>
      </c>
      <c r="M34" s="103" t="s">
        <v>722</v>
      </c>
      <c r="N34" s="104" t="s">
        <v>722</v>
      </c>
    </row>
    <row r="35" spans="1:14" s="65" customFormat="1" ht="13.9" customHeight="1" thickBot="1" x14ac:dyDescent="0.25">
      <c r="A35" s="147" t="s">
        <v>688</v>
      </c>
      <c r="B35" s="62" t="s">
        <v>267</v>
      </c>
      <c r="C35" s="63">
        <v>57.11538461538462</v>
      </c>
      <c r="D35" s="63">
        <v>71.394230769230774</v>
      </c>
      <c r="E35" s="68"/>
      <c r="F35" s="69">
        <v>95.703966346153848</v>
      </c>
      <c r="G35" s="69">
        <f t="shared" si="0"/>
        <v>133.98555288461537</v>
      </c>
      <c r="H35" s="68"/>
      <c r="I35" s="103" t="s">
        <v>722</v>
      </c>
      <c r="J35" s="104" t="s">
        <v>722</v>
      </c>
      <c r="K35" s="103" t="s">
        <v>722</v>
      </c>
      <c r="L35" s="104" t="s">
        <v>722</v>
      </c>
      <c r="M35" s="103" t="s">
        <v>722</v>
      </c>
      <c r="N35" s="104" t="s">
        <v>722</v>
      </c>
    </row>
    <row r="36" spans="1:14" s="65" customFormat="1" ht="13.9" customHeight="1" thickBot="1" x14ac:dyDescent="0.25">
      <c r="A36" s="147" t="s">
        <v>688</v>
      </c>
      <c r="B36" s="62" t="s">
        <v>296</v>
      </c>
      <c r="C36" s="63">
        <v>18.276923076923079</v>
      </c>
      <c r="D36" s="63">
        <v>22.846153846153847</v>
      </c>
      <c r="E36" s="68"/>
      <c r="F36" s="69">
        <v>30.625269230769231</v>
      </c>
      <c r="G36" s="69">
        <f t="shared" si="0"/>
        <v>42.875376923076921</v>
      </c>
      <c r="H36" s="68"/>
      <c r="I36" s="103" t="s">
        <v>722</v>
      </c>
      <c r="J36" s="104" t="s">
        <v>722</v>
      </c>
      <c r="K36" s="103" t="s">
        <v>722</v>
      </c>
      <c r="L36" s="104" t="s">
        <v>722</v>
      </c>
      <c r="M36" s="103" t="s">
        <v>722</v>
      </c>
      <c r="N36" s="104" t="s">
        <v>722</v>
      </c>
    </row>
    <row r="37" spans="1:14" s="65" customFormat="1" ht="13.9" customHeight="1" thickBot="1" x14ac:dyDescent="0.25">
      <c r="A37" s="146" t="s">
        <v>688</v>
      </c>
      <c r="B37" s="62" t="s">
        <v>297</v>
      </c>
      <c r="C37" s="63">
        <v>25.130769230769232</v>
      </c>
      <c r="D37" s="63">
        <v>31.413461538461537</v>
      </c>
      <c r="E37" s="68"/>
      <c r="F37" s="69">
        <v>42.109745192307692</v>
      </c>
      <c r="G37" s="69">
        <f t="shared" si="0"/>
        <v>58.953643269230767</v>
      </c>
      <c r="H37" s="68"/>
      <c r="I37" s="103" t="s">
        <v>722</v>
      </c>
      <c r="J37" s="104" t="s">
        <v>722</v>
      </c>
      <c r="K37" s="103" t="s">
        <v>722</v>
      </c>
      <c r="L37" s="104" t="s">
        <v>722</v>
      </c>
      <c r="M37" s="103" t="s">
        <v>722</v>
      </c>
      <c r="N37" s="104" t="s">
        <v>722</v>
      </c>
    </row>
    <row r="38" spans="1:14" s="65" customFormat="1" ht="13.9" customHeight="1" thickBot="1" x14ac:dyDescent="0.25">
      <c r="A38" s="146" t="s">
        <v>688</v>
      </c>
      <c r="B38" s="62" t="s">
        <v>308</v>
      </c>
      <c r="C38" s="63">
        <v>19.800000000000004</v>
      </c>
      <c r="D38" s="63">
        <v>24.750000000000004</v>
      </c>
      <c r="E38" s="68"/>
      <c r="F38" s="69">
        <v>33.177375000000005</v>
      </c>
      <c r="G38" s="69">
        <f t="shared" si="0"/>
        <v>46.448325000000004</v>
      </c>
      <c r="H38" s="68"/>
      <c r="I38" s="103" t="s">
        <v>722</v>
      </c>
      <c r="J38" s="104" t="s">
        <v>722</v>
      </c>
      <c r="K38" s="103" t="s">
        <v>722</v>
      </c>
      <c r="L38" s="104" t="s">
        <v>722</v>
      </c>
      <c r="M38" s="103" t="s">
        <v>722</v>
      </c>
      <c r="N38" s="104" t="s">
        <v>722</v>
      </c>
    </row>
    <row r="39" spans="1:14" s="65" customFormat="1" ht="13.9" customHeight="1" thickBot="1" x14ac:dyDescent="0.25">
      <c r="A39" s="147" t="s">
        <v>688</v>
      </c>
      <c r="B39" s="62" t="s">
        <v>343</v>
      </c>
      <c r="C39" s="63">
        <v>14.088461538461543</v>
      </c>
      <c r="D39" s="63">
        <v>17.610576923076927</v>
      </c>
      <c r="E39" s="68"/>
      <c r="F39" s="69">
        <v>23.60697836538462</v>
      </c>
      <c r="G39" s="69">
        <f t="shared" si="0"/>
        <v>33.049769711538467</v>
      </c>
      <c r="H39" s="68"/>
      <c r="I39" s="103" t="s">
        <v>722</v>
      </c>
      <c r="J39" s="104" t="s">
        <v>722</v>
      </c>
      <c r="K39" s="103" t="s">
        <v>722</v>
      </c>
      <c r="L39" s="104" t="s">
        <v>722</v>
      </c>
      <c r="M39" s="103" t="s">
        <v>722</v>
      </c>
      <c r="N39" s="104" t="s">
        <v>722</v>
      </c>
    </row>
    <row r="40" spans="1:14" s="66" customFormat="1" ht="13.9" customHeight="1" thickBot="1" x14ac:dyDescent="0.3">
      <c r="A40" s="142" t="s">
        <v>688</v>
      </c>
      <c r="B40" s="62" t="s">
        <v>344</v>
      </c>
      <c r="C40" s="63">
        <v>15.611538461538462</v>
      </c>
      <c r="D40" s="63">
        <v>19.514423076923077</v>
      </c>
      <c r="E40" s="143"/>
      <c r="F40" s="144">
        <v>26.159084134615384</v>
      </c>
      <c r="G40" s="144">
        <f t="shared" si="0"/>
        <v>36.622717788461536</v>
      </c>
      <c r="H40" s="143"/>
      <c r="I40" s="103" t="s">
        <v>722</v>
      </c>
      <c r="J40" s="104" t="s">
        <v>722</v>
      </c>
      <c r="K40" s="103" t="s">
        <v>722</v>
      </c>
      <c r="L40" s="104" t="s">
        <v>722</v>
      </c>
      <c r="M40" s="103" t="s">
        <v>722</v>
      </c>
      <c r="N40" s="104" t="s">
        <v>722</v>
      </c>
    </row>
    <row r="41" spans="1:14" s="65" customFormat="1" ht="13.9" customHeight="1" thickBot="1" x14ac:dyDescent="0.25">
      <c r="A41" s="147" t="s">
        <v>688</v>
      </c>
      <c r="B41" s="62" t="s">
        <v>345</v>
      </c>
      <c r="C41" s="63">
        <v>15.611538461538462</v>
      </c>
      <c r="D41" s="63">
        <v>19.514423076923077</v>
      </c>
      <c r="E41" s="68"/>
      <c r="F41" s="69">
        <v>26.159084134615384</v>
      </c>
      <c r="G41" s="69">
        <f t="shared" si="0"/>
        <v>36.622717788461536</v>
      </c>
      <c r="H41" s="68"/>
      <c r="I41" s="103" t="s">
        <v>722</v>
      </c>
      <c r="J41" s="104" t="s">
        <v>722</v>
      </c>
      <c r="K41" s="103" t="s">
        <v>722</v>
      </c>
      <c r="L41" s="104" t="s">
        <v>722</v>
      </c>
      <c r="M41" s="103" t="s">
        <v>722</v>
      </c>
      <c r="N41" s="104" t="s">
        <v>722</v>
      </c>
    </row>
    <row r="42" spans="1:14" s="65" customFormat="1" ht="13.9" customHeight="1" thickBot="1" x14ac:dyDescent="0.25">
      <c r="A42" s="146" t="s">
        <v>688</v>
      </c>
      <c r="B42" s="62" t="s">
        <v>369</v>
      </c>
      <c r="C42" s="63">
        <v>28.176923076923085</v>
      </c>
      <c r="D42" s="63">
        <v>35.221153846153854</v>
      </c>
      <c r="E42" s="68"/>
      <c r="F42" s="69">
        <v>47.21395673076924</v>
      </c>
      <c r="G42" s="69">
        <f t="shared" si="0"/>
        <v>66.099539423076934</v>
      </c>
      <c r="H42" s="68"/>
      <c r="I42" s="103" t="s">
        <v>722</v>
      </c>
      <c r="J42" s="104" t="s">
        <v>722</v>
      </c>
      <c r="K42" s="103" t="s">
        <v>722</v>
      </c>
      <c r="L42" s="104" t="s">
        <v>722</v>
      </c>
      <c r="M42" s="103" t="s">
        <v>722</v>
      </c>
      <c r="N42" s="104" t="s">
        <v>722</v>
      </c>
    </row>
    <row r="43" spans="1:14" s="66" customFormat="1" ht="13.9" customHeight="1" thickBot="1" x14ac:dyDescent="0.3">
      <c r="A43" s="142" t="s">
        <v>688</v>
      </c>
      <c r="B43" s="62" t="s">
        <v>383</v>
      </c>
      <c r="C43" s="63">
        <v>25.130769230769232</v>
      </c>
      <c r="D43" s="63">
        <v>31.413461538461537</v>
      </c>
      <c r="E43" s="143"/>
      <c r="F43" s="144">
        <v>42.109745192307692</v>
      </c>
      <c r="G43" s="144">
        <f t="shared" si="0"/>
        <v>58.953643269230767</v>
      </c>
      <c r="H43" s="143"/>
      <c r="I43" s="103" t="s">
        <v>722</v>
      </c>
      <c r="J43" s="104" t="s">
        <v>722</v>
      </c>
      <c r="K43" s="103" t="s">
        <v>722</v>
      </c>
      <c r="L43" s="104" t="s">
        <v>722</v>
      </c>
      <c r="M43" s="103" t="s">
        <v>722</v>
      </c>
      <c r="N43" s="104" t="s">
        <v>722</v>
      </c>
    </row>
    <row r="44" spans="1:14" s="66" customFormat="1" ht="13.9" customHeight="1" thickBot="1" x14ac:dyDescent="0.3">
      <c r="A44" s="142" t="s">
        <v>688</v>
      </c>
      <c r="B44" s="62" t="s">
        <v>422</v>
      </c>
      <c r="C44" s="63">
        <v>35.030769230769231</v>
      </c>
      <c r="D44" s="63">
        <v>43.78846153846154</v>
      </c>
      <c r="E44" s="143"/>
      <c r="F44" s="144">
        <v>58.698432692307698</v>
      </c>
      <c r="G44" s="144">
        <f t="shared" si="0"/>
        <v>82.177805769230773</v>
      </c>
      <c r="H44" s="143"/>
      <c r="I44" s="103" t="s">
        <v>722</v>
      </c>
      <c r="J44" s="104" t="s">
        <v>722</v>
      </c>
      <c r="K44" s="103" t="s">
        <v>722</v>
      </c>
      <c r="L44" s="104" t="s">
        <v>722</v>
      </c>
      <c r="M44" s="103" t="s">
        <v>722</v>
      </c>
      <c r="N44" s="104" t="s">
        <v>722</v>
      </c>
    </row>
    <row r="45" spans="1:14" s="66" customFormat="1" ht="13.9" customHeight="1" thickBot="1" x14ac:dyDescent="0.3">
      <c r="A45" s="142" t="s">
        <v>688</v>
      </c>
      <c r="B45" s="62" t="s">
        <v>434</v>
      </c>
      <c r="C45" s="63">
        <v>36.553846153846159</v>
      </c>
      <c r="D45" s="63">
        <v>45.692307692307693</v>
      </c>
      <c r="E45" s="143"/>
      <c r="F45" s="144">
        <v>61.250538461538461</v>
      </c>
      <c r="G45" s="144">
        <f t="shared" si="0"/>
        <v>85.750753846153842</v>
      </c>
      <c r="H45" s="143"/>
      <c r="I45" s="103" t="s">
        <v>722</v>
      </c>
      <c r="J45" s="104" t="s">
        <v>722</v>
      </c>
      <c r="K45" s="103" t="s">
        <v>722</v>
      </c>
      <c r="L45" s="104" t="s">
        <v>722</v>
      </c>
      <c r="M45" s="103" t="s">
        <v>722</v>
      </c>
      <c r="N45" s="104" t="s">
        <v>722</v>
      </c>
    </row>
    <row r="46" spans="1:14" s="65" customFormat="1" ht="13.9" customHeight="1" thickBot="1" x14ac:dyDescent="0.25">
      <c r="A46" s="147" t="s">
        <v>688</v>
      </c>
      <c r="B46" s="62" t="s">
        <v>435</v>
      </c>
      <c r="C46" s="63">
        <v>38.838461538461551</v>
      </c>
      <c r="D46" s="63">
        <v>48.548076923076934</v>
      </c>
      <c r="E46" s="68"/>
      <c r="F46" s="69">
        <v>65.078697115384628</v>
      </c>
      <c r="G46" s="69">
        <f t="shared" si="0"/>
        <v>91.110175961538474</v>
      </c>
      <c r="H46" s="68"/>
      <c r="I46" s="103" t="s">
        <v>722</v>
      </c>
      <c r="J46" s="104" t="s">
        <v>722</v>
      </c>
      <c r="K46" s="103" t="s">
        <v>722</v>
      </c>
      <c r="L46" s="104" t="s">
        <v>722</v>
      </c>
      <c r="M46" s="103" t="s">
        <v>722</v>
      </c>
      <c r="N46" s="104" t="s">
        <v>722</v>
      </c>
    </row>
    <row r="47" spans="1:14" s="65" customFormat="1" ht="13.9" customHeight="1" thickBot="1" x14ac:dyDescent="0.25">
      <c r="A47" s="147" t="s">
        <v>688</v>
      </c>
      <c r="B47" s="62" t="s">
        <v>479</v>
      </c>
      <c r="C47" s="63">
        <v>27.415384615384621</v>
      </c>
      <c r="D47" s="63">
        <v>34.269230769230774</v>
      </c>
      <c r="E47" s="68"/>
      <c r="F47" s="69">
        <v>45.937903846153851</v>
      </c>
      <c r="G47" s="69">
        <f t="shared" si="0"/>
        <v>64.313065384615385</v>
      </c>
      <c r="H47" s="68"/>
      <c r="I47" s="103" t="s">
        <v>722</v>
      </c>
      <c r="J47" s="104" t="s">
        <v>722</v>
      </c>
      <c r="K47" s="103" t="s">
        <v>722</v>
      </c>
      <c r="L47" s="104" t="s">
        <v>722</v>
      </c>
      <c r="M47" s="103" t="s">
        <v>722</v>
      </c>
      <c r="N47" s="104" t="s">
        <v>722</v>
      </c>
    </row>
    <row r="48" spans="1:14" s="66" customFormat="1" ht="13.9" customHeight="1" thickBot="1" x14ac:dyDescent="0.3">
      <c r="A48" s="142" t="s">
        <v>689</v>
      </c>
      <c r="B48" s="62" t="s">
        <v>164</v>
      </c>
      <c r="C48" s="63">
        <v>11.803846153846155</v>
      </c>
      <c r="D48" s="63">
        <v>14.754807692307693</v>
      </c>
      <c r="E48" s="143"/>
      <c r="F48" s="144">
        <v>19.859971153846157</v>
      </c>
      <c r="G48" s="144">
        <f t="shared" si="0"/>
        <v>27.803959615384617</v>
      </c>
      <c r="H48" s="143"/>
      <c r="I48" s="103" t="s">
        <v>722</v>
      </c>
      <c r="J48" s="104" t="s">
        <v>722</v>
      </c>
      <c r="K48" s="103" t="s">
        <v>722</v>
      </c>
      <c r="L48" s="104" t="s">
        <v>722</v>
      </c>
      <c r="M48" s="103" t="s">
        <v>722</v>
      </c>
      <c r="N48" s="104" t="s">
        <v>722</v>
      </c>
    </row>
    <row r="49" spans="1:14" s="66" customFormat="1" ht="13.9" customHeight="1" thickBot="1" x14ac:dyDescent="0.3">
      <c r="A49" s="142" t="s">
        <v>689</v>
      </c>
      <c r="B49" s="62" t="s">
        <v>165</v>
      </c>
      <c r="C49" s="63">
        <v>12.565384615384616</v>
      </c>
      <c r="D49" s="63">
        <v>15.706730769230768</v>
      </c>
      <c r="E49" s="143"/>
      <c r="F49" s="144">
        <v>21.141259615384616</v>
      </c>
      <c r="G49" s="144">
        <f t="shared" si="0"/>
        <v>29.597763461538459</v>
      </c>
      <c r="H49" s="143"/>
      <c r="I49" s="103" t="s">
        <v>722</v>
      </c>
      <c r="J49" s="104" t="s">
        <v>722</v>
      </c>
      <c r="K49" s="103" t="s">
        <v>722</v>
      </c>
      <c r="L49" s="104" t="s">
        <v>722</v>
      </c>
      <c r="M49" s="103" t="s">
        <v>722</v>
      </c>
      <c r="N49" s="104" t="s">
        <v>722</v>
      </c>
    </row>
    <row r="50" spans="1:14" s="66" customFormat="1" ht="13.9" customHeight="1" thickBot="1" x14ac:dyDescent="0.3">
      <c r="A50" s="142" t="s">
        <v>689</v>
      </c>
      <c r="B50" s="62" t="s">
        <v>166</v>
      </c>
      <c r="C50" s="63">
        <v>11.803846153846155</v>
      </c>
      <c r="D50" s="63">
        <v>14.754807692307693</v>
      </c>
      <c r="E50" s="143"/>
      <c r="F50" s="144">
        <v>19.859971153846157</v>
      </c>
      <c r="G50" s="144">
        <f t="shared" si="0"/>
        <v>27.803959615384617</v>
      </c>
      <c r="H50" s="143"/>
      <c r="I50" s="103" t="s">
        <v>722</v>
      </c>
      <c r="J50" s="104" t="s">
        <v>722</v>
      </c>
      <c r="K50" s="103" t="s">
        <v>722</v>
      </c>
      <c r="L50" s="104" t="s">
        <v>722</v>
      </c>
      <c r="M50" s="103" t="s">
        <v>722</v>
      </c>
      <c r="N50" s="104" t="s">
        <v>722</v>
      </c>
    </row>
    <row r="51" spans="1:14" s="66" customFormat="1" ht="13.9" customHeight="1" thickBot="1" x14ac:dyDescent="0.3">
      <c r="A51" s="142" t="s">
        <v>689</v>
      </c>
      <c r="B51" s="62" t="s">
        <v>167</v>
      </c>
      <c r="C51" s="63">
        <v>12.565384615384616</v>
      </c>
      <c r="D51" s="63">
        <v>15.706730769230768</v>
      </c>
      <c r="E51" s="143"/>
      <c r="F51" s="144">
        <v>21.141259615384616</v>
      </c>
      <c r="G51" s="144">
        <f t="shared" si="0"/>
        <v>29.597763461538459</v>
      </c>
      <c r="H51" s="143"/>
      <c r="I51" s="103" t="s">
        <v>722</v>
      </c>
      <c r="J51" s="104" t="s">
        <v>722</v>
      </c>
      <c r="K51" s="103" t="s">
        <v>722</v>
      </c>
      <c r="L51" s="104" t="s">
        <v>722</v>
      </c>
      <c r="M51" s="103" t="s">
        <v>722</v>
      </c>
      <c r="N51" s="104" t="s">
        <v>722</v>
      </c>
    </row>
    <row r="52" spans="1:14" s="66" customFormat="1" ht="13.9" customHeight="1" thickBot="1" x14ac:dyDescent="0.3">
      <c r="A52" s="142" t="s">
        <v>689</v>
      </c>
      <c r="B52" s="62" t="s">
        <v>168</v>
      </c>
      <c r="C52" s="63">
        <v>13.32692307692308</v>
      </c>
      <c r="D52" s="63">
        <v>16.65865384615385</v>
      </c>
      <c r="E52" s="143"/>
      <c r="F52" s="144">
        <v>22.422548076923082</v>
      </c>
      <c r="G52" s="144">
        <f t="shared" si="0"/>
        <v>31.391567307692313</v>
      </c>
      <c r="H52" s="143"/>
      <c r="I52" s="103" t="s">
        <v>722</v>
      </c>
      <c r="J52" s="104" t="s">
        <v>722</v>
      </c>
      <c r="K52" s="103" t="s">
        <v>722</v>
      </c>
      <c r="L52" s="104" t="s">
        <v>722</v>
      </c>
      <c r="M52" s="103" t="s">
        <v>722</v>
      </c>
      <c r="N52" s="104" t="s">
        <v>722</v>
      </c>
    </row>
    <row r="53" spans="1:14" s="66" customFormat="1" ht="13.9" customHeight="1" thickBot="1" x14ac:dyDescent="0.3">
      <c r="A53" s="142" t="s">
        <v>689</v>
      </c>
      <c r="B53" s="62" t="s">
        <v>169</v>
      </c>
      <c r="C53" s="63">
        <v>22.846153846153847</v>
      </c>
      <c r="D53" s="63">
        <v>28.557692307692307</v>
      </c>
      <c r="E53" s="143"/>
      <c r="F53" s="144">
        <v>38.438653846153848</v>
      </c>
      <c r="G53" s="144">
        <f t="shared" si="0"/>
        <v>53.814115384615384</v>
      </c>
      <c r="H53" s="143"/>
      <c r="I53" s="103" t="s">
        <v>722</v>
      </c>
      <c r="J53" s="104" t="s">
        <v>722</v>
      </c>
      <c r="K53" s="103" t="s">
        <v>722</v>
      </c>
      <c r="L53" s="104" t="s">
        <v>722</v>
      </c>
      <c r="M53" s="103" t="s">
        <v>722</v>
      </c>
      <c r="N53" s="104" t="s">
        <v>722</v>
      </c>
    </row>
    <row r="54" spans="1:14" s="66" customFormat="1" ht="13.9" customHeight="1" thickBot="1" x14ac:dyDescent="0.3">
      <c r="A54" s="142" t="s">
        <v>689</v>
      </c>
      <c r="B54" s="62" t="s">
        <v>174</v>
      </c>
      <c r="C54" s="63">
        <v>11.423076923076923</v>
      </c>
      <c r="D54" s="63">
        <v>14.278846153846153</v>
      </c>
      <c r="E54" s="143"/>
      <c r="F54" s="144">
        <v>19.219326923076924</v>
      </c>
      <c r="G54" s="144">
        <f t="shared" si="0"/>
        <v>26.907057692307692</v>
      </c>
      <c r="H54" s="143"/>
      <c r="I54" s="103" t="s">
        <v>722</v>
      </c>
      <c r="J54" s="104" t="s">
        <v>722</v>
      </c>
      <c r="K54" s="103" t="s">
        <v>722</v>
      </c>
      <c r="L54" s="104" t="s">
        <v>722</v>
      </c>
      <c r="M54" s="103" t="s">
        <v>722</v>
      </c>
      <c r="N54" s="104" t="s">
        <v>722</v>
      </c>
    </row>
    <row r="55" spans="1:14" s="66" customFormat="1" ht="13.9" customHeight="1" thickBot="1" x14ac:dyDescent="0.3">
      <c r="A55" s="142" t="s">
        <v>689</v>
      </c>
      <c r="B55" s="62" t="s">
        <v>175</v>
      </c>
      <c r="C55" s="63">
        <v>12.184615384615386</v>
      </c>
      <c r="D55" s="63">
        <v>15.230769230769232</v>
      </c>
      <c r="E55" s="143"/>
      <c r="F55" s="144">
        <v>20.500615384615386</v>
      </c>
      <c r="G55" s="144">
        <f t="shared" si="0"/>
        <v>28.700861538461538</v>
      </c>
      <c r="H55" s="143"/>
      <c r="I55" s="103" t="s">
        <v>722</v>
      </c>
      <c r="J55" s="104" t="s">
        <v>722</v>
      </c>
      <c r="K55" s="103" t="s">
        <v>722</v>
      </c>
      <c r="L55" s="104" t="s">
        <v>722</v>
      </c>
      <c r="M55" s="103" t="s">
        <v>722</v>
      </c>
      <c r="N55" s="104" t="s">
        <v>722</v>
      </c>
    </row>
    <row r="56" spans="1:14" s="66" customFormat="1" ht="13.9" customHeight="1" thickBot="1" x14ac:dyDescent="0.3">
      <c r="A56" s="142" t="s">
        <v>689</v>
      </c>
      <c r="B56" s="62" t="s">
        <v>257</v>
      </c>
      <c r="C56" s="63">
        <v>17.896153846153847</v>
      </c>
      <c r="D56" s="63">
        <v>22.37019230769231</v>
      </c>
      <c r="E56" s="143"/>
      <c r="F56" s="144">
        <v>30.110278846153854</v>
      </c>
      <c r="G56" s="144">
        <f t="shared" si="0"/>
        <v>42.15439038461539</v>
      </c>
      <c r="H56" s="143"/>
      <c r="I56" s="103" t="s">
        <v>722</v>
      </c>
      <c r="J56" s="104" t="s">
        <v>722</v>
      </c>
      <c r="K56" s="103" t="s">
        <v>722</v>
      </c>
      <c r="L56" s="104" t="s">
        <v>722</v>
      </c>
      <c r="M56" s="103" t="s">
        <v>722</v>
      </c>
      <c r="N56" s="104" t="s">
        <v>722</v>
      </c>
    </row>
    <row r="57" spans="1:14" s="66" customFormat="1" ht="13.9" customHeight="1" thickBot="1" x14ac:dyDescent="0.3">
      <c r="A57" s="142" t="s">
        <v>689</v>
      </c>
      <c r="B57" s="62" t="s">
        <v>303</v>
      </c>
      <c r="C57" s="63">
        <v>17.134615384615383</v>
      </c>
      <c r="D57" s="63">
        <v>21.41826923076923</v>
      </c>
      <c r="E57" s="143"/>
      <c r="F57" s="144">
        <v>28.828990384615384</v>
      </c>
      <c r="G57" s="144">
        <f t="shared" si="0"/>
        <v>40.360586538461533</v>
      </c>
      <c r="H57" s="143"/>
      <c r="I57" s="103" t="s">
        <v>722</v>
      </c>
      <c r="J57" s="104" t="s">
        <v>722</v>
      </c>
      <c r="K57" s="103" t="s">
        <v>722</v>
      </c>
      <c r="L57" s="104" t="s">
        <v>722</v>
      </c>
      <c r="M57" s="103" t="s">
        <v>722</v>
      </c>
      <c r="N57" s="104" t="s">
        <v>722</v>
      </c>
    </row>
    <row r="58" spans="1:14" s="66" customFormat="1" ht="13.9" customHeight="1" thickBot="1" x14ac:dyDescent="0.3">
      <c r="A58" s="142" t="s">
        <v>689</v>
      </c>
      <c r="B58" s="62" t="s">
        <v>304</v>
      </c>
      <c r="C58" s="63">
        <v>17.134615384615383</v>
      </c>
      <c r="D58" s="63">
        <v>21.41826923076923</v>
      </c>
      <c r="E58" s="143"/>
      <c r="F58" s="144">
        <v>28.828990384615384</v>
      </c>
      <c r="G58" s="144">
        <f t="shared" si="0"/>
        <v>40.360586538461533</v>
      </c>
      <c r="H58" s="143"/>
      <c r="I58" s="103" t="s">
        <v>722</v>
      </c>
      <c r="J58" s="104" t="s">
        <v>722</v>
      </c>
      <c r="K58" s="103" t="s">
        <v>722</v>
      </c>
      <c r="L58" s="104" t="s">
        <v>722</v>
      </c>
      <c r="M58" s="103" t="s">
        <v>722</v>
      </c>
      <c r="N58" s="104" t="s">
        <v>722</v>
      </c>
    </row>
    <row r="59" spans="1:14" s="66" customFormat="1" ht="13.9" customHeight="1" thickBot="1" x14ac:dyDescent="0.3">
      <c r="A59" s="142" t="s">
        <v>689</v>
      </c>
      <c r="B59" s="62" t="s">
        <v>398</v>
      </c>
      <c r="C59" s="63">
        <v>11.803846153846155</v>
      </c>
      <c r="D59" s="63">
        <v>14.754807692307693</v>
      </c>
      <c r="E59" s="143"/>
      <c r="F59" s="144">
        <v>19.859971153846157</v>
      </c>
      <c r="G59" s="144">
        <f t="shared" si="0"/>
        <v>27.803959615384617</v>
      </c>
      <c r="H59" s="143"/>
      <c r="I59" s="103" t="s">
        <v>722</v>
      </c>
      <c r="J59" s="104" t="s">
        <v>722</v>
      </c>
      <c r="K59" s="103" t="s">
        <v>722</v>
      </c>
      <c r="L59" s="104" t="s">
        <v>722</v>
      </c>
      <c r="M59" s="103" t="s">
        <v>722</v>
      </c>
      <c r="N59" s="104" t="s">
        <v>722</v>
      </c>
    </row>
    <row r="60" spans="1:14" s="66" customFormat="1" ht="13.9" customHeight="1" thickBot="1" x14ac:dyDescent="0.3">
      <c r="A60" s="142" t="s">
        <v>689</v>
      </c>
      <c r="B60" s="62" t="s">
        <v>399</v>
      </c>
      <c r="C60" s="63">
        <v>12.565384615384616</v>
      </c>
      <c r="D60" s="63">
        <v>15.706730769230768</v>
      </c>
      <c r="E60" s="143"/>
      <c r="F60" s="144">
        <v>21.141259615384616</v>
      </c>
      <c r="G60" s="144">
        <f t="shared" si="0"/>
        <v>29.597763461538459</v>
      </c>
      <c r="H60" s="143"/>
      <c r="I60" s="103" t="s">
        <v>722</v>
      </c>
      <c r="J60" s="104" t="s">
        <v>722</v>
      </c>
      <c r="K60" s="103" t="s">
        <v>722</v>
      </c>
      <c r="L60" s="104" t="s">
        <v>722</v>
      </c>
      <c r="M60" s="103" t="s">
        <v>722</v>
      </c>
      <c r="N60" s="104" t="s">
        <v>722</v>
      </c>
    </row>
    <row r="61" spans="1:14" s="66" customFormat="1" ht="13.9" customHeight="1" thickBot="1" x14ac:dyDescent="0.3">
      <c r="A61" s="142" t="s">
        <v>689</v>
      </c>
      <c r="B61" s="62" t="s">
        <v>400</v>
      </c>
      <c r="C61" s="63">
        <v>11.803846153846155</v>
      </c>
      <c r="D61" s="63">
        <v>14.754807692307693</v>
      </c>
      <c r="E61" s="143"/>
      <c r="F61" s="144">
        <v>19.859971153846157</v>
      </c>
      <c r="G61" s="144">
        <f t="shared" si="0"/>
        <v>27.803959615384617</v>
      </c>
      <c r="H61" s="143"/>
      <c r="I61" s="103" t="s">
        <v>722</v>
      </c>
      <c r="J61" s="104" t="s">
        <v>722</v>
      </c>
      <c r="K61" s="103" t="s">
        <v>722</v>
      </c>
      <c r="L61" s="104" t="s">
        <v>722</v>
      </c>
      <c r="M61" s="103" t="s">
        <v>722</v>
      </c>
      <c r="N61" s="104" t="s">
        <v>722</v>
      </c>
    </row>
    <row r="62" spans="1:14" s="66" customFormat="1" ht="13.9" customHeight="1" thickBot="1" x14ac:dyDescent="0.3">
      <c r="A62" s="142" t="s">
        <v>689</v>
      </c>
      <c r="B62" s="62" t="s">
        <v>401</v>
      </c>
      <c r="C62" s="63">
        <v>12.565384615384616</v>
      </c>
      <c r="D62" s="63">
        <v>15.706730769230768</v>
      </c>
      <c r="E62" s="143"/>
      <c r="F62" s="144">
        <v>21.141259615384616</v>
      </c>
      <c r="G62" s="144">
        <f t="shared" si="0"/>
        <v>29.597763461538459</v>
      </c>
      <c r="H62" s="143"/>
      <c r="I62" s="103" t="s">
        <v>722</v>
      </c>
      <c r="J62" s="104" t="s">
        <v>722</v>
      </c>
      <c r="K62" s="103" t="s">
        <v>722</v>
      </c>
      <c r="L62" s="104" t="s">
        <v>722</v>
      </c>
      <c r="M62" s="103" t="s">
        <v>722</v>
      </c>
      <c r="N62" s="104" t="s">
        <v>722</v>
      </c>
    </row>
    <row r="63" spans="1:14" s="66" customFormat="1" ht="13.9" customHeight="1" thickBot="1" x14ac:dyDescent="0.3">
      <c r="A63" s="142" t="s">
        <v>689</v>
      </c>
      <c r="B63" s="62" t="s">
        <v>402</v>
      </c>
      <c r="C63" s="63">
        <v>11.803846153846155</v>
      </c>
      <c r="D63" s="63">
        <v>14.754807692307693</v>
      </c>
      <c r="E63" s="143"/>
      <c r="F63" s="144">
        <v>19.859971153846157</v>
      </c>
      <c r="G63" s="144">
        <f t="shared" si="0"/>
        <v>27.803959615384617</v>
      </c>
      <c r="H63" s="143"/>
      <c r="I63" s="103" t="s">
        <v>722</v>
      </c>
      <c r="J63" s="104" t="s">
        <v>722</v>
      </c>
      <c r="K63" s="103" t="s">
        <v>722</v>
      </c>
      <c r="L63" s="104" t="s">
        <v>722</v>
      </c>
      <c r="M63" s="103" t="s">
        <v>722</v>
      </c>
      <c r="N63" s="104" t="s">
        <v>722</v>
      </c>
    </row>
    <row r="64" spans="1:14" s="66" customFormat="1" ht="13.9" customHeight="1" thickBot="1" x14ac:dyDescent="0.3">
      <c r="A64" s="142" t="s">
        <v>689</v>
      </c>
      <c r="B64" s="62" t="s">
        <v>403</v>
      </c>
      <c r="C64" s="63">
        <v>11.803846153846155</v>
      </c>
      <c r="D64" s="63">
        <v>14.754807692307693</v>
      </c>
      <c r="E64" s="143"/>
      <c r="F64" s="144">
        <v>19.859971153846157</v>
      </c>
      <c r="G64" s="144">
        <f t="shared" si="0"/>
        <v>27.803959615384617</v>
      </c>
      <c r="H64" s="143"/>
      <c r="I64" s="103" t="s">
        <v>722</v>
      </c>
      <c r="J64" s="104" t="s">
        <v>722</v>
      </c>
      <c r="K64" s="103" t="s">
        <v>722</v>
      </c>
      <c r="L64" s="104" t="s">
        <v>722</v>
      </c>
      <c r="M64" s="103" t="s">
        <v>722</v>
      </c>
      <c r="N64" s="104" t="s">
        <v>722</v>
      </c>
    </row>
    <row r="65" spans="1:14" s="66" customFormat="1" ht="13.9" customHeight="1" thickBot="1" x14ac:dyDescent="0.3">
      <c r="A65" s="142" t="s">
        <v>689</v>
      </c>
      <c r="B65" s="62" t="s">
        <v>404</v>
      </c>
      <c r="C65" s="63">
        <v>12.565384615384616</v>
      </c>
      <c r="D65" s="63">
        <v>15.706730769230768</v>
      </c>
      <c r="E65" s="143"/>
      <c r="F65" s="144">
        <v>21.141259615384616</v>
      </c>
      <c r="G65" s="144">
        <f t="shared" si="0"/>
        <v>29.597763461538459</v>
      </c>
      <c r="H65" s="143"/>
      <c r="I65" s="103" t="s">
        <v>722</v>
      </c>
      <c r="J65" s="104" t="s">
        <v>722</v>
      </c>
      <c r="K65" s="103" t="s">
        <v>722</v>
      </c>
      <c r="L65" s="104" t="s">
        <v>722</v>
      </c>
      <c r="M65" s="103" t="s">
        <v>722</v>
      </c>
      <c r="N65" s="104" t="s">
        <v>722</v>
      </c>
    </row>
    <row r="66" spans="1:14" s="66" customFormat="1" ht="13.9" customHeight="1" thickBot="1" x14ac:dyDescent="0.3">
      <c r="A66" s="142" t="s">
        <v>689</v>
      </c>
      <c r="B66" s="62" t="s">
        <v>405</v>
      </c>
      <c r="C66" s="63">
        <v>11.803846153846155</v>
      </c>
      <c r="D66" s="63">
        <v>14.754807692307693</v>
      </c>
      <c r="E66" s="143"/>
      <c r="F66" s="144">
        <v>19.859971153846157</v>
      </c>
      <c r="G66" s="144">
        <f t="shared" si="0"/>
        <v>27.803959615384617</v>
      </c>
      <c r="H66" s="143"/>
      <c r="I66" s="103" t="s">
        <v>722</v>
      </c>
      <c r="J66" s="104" t="s">
        <v>722</v>
      </c>
      <c r="K66" s="103" t="s">
        <v>722</v>
      </c>
      <c r="L66" s="104" t="s">
        <v>722</v>
      </c>
      <c r="M66" s="103" t="s">
        <v>722</v>
      </c>
      <c r="N66" s="104" t="s">
        <v>722</v>
      </c>
    </row>
    <row r="67" spans="1:14" s="66" customFormat="1" ht="13.9" customHeight="1" thickBot="1" x14ac:dyDescent="0.3">
      <c r="A67" s="142" t="s">
        <v>689</v>
      </c>
      <c r="B67" s="62" t="s">
        <v>406</v>
      </c>
      <c r="C67" s="63">
        <v>12.565384615384616</v>
      </c>
      <c r="D67" s="63">
        <v>15.706730769230768</v>
      </c>
      <c r="E67" s="143"/>
      <c r="F67" s="144">
        <v>21.141259615384616</v>
      </c>
      <c r="G67" s="144">
        <f t="shared" si="0"/>
        <v>29.597763461538459</v>
      </c>
      <c r="H67" s="143"/>
      <c r="I67" s="103" t="s">
        <v>722</v>
      </c>
      <c r="J67" s="104" t="s">
        <v>722</v>
      </c>
      <c r="K67" s="103" t="s">
        <v>722</v>
      </c>
      <c r="L67" s="104" t="s">
        <v>722</v>
      </c>
      <c r="M67" s="103" t="s">
        <v>722</v>
      </c>
      <c r="N67" s="104" t="s">
        <v>722</v>
      </c>
    </row>
    <row r="68" spans="1:14" s="66" customFormat="1" ht="13.9" customHeight="1" thickBot="1" x14ac:dyDescent="0.3">
      <c r="A68" s="142" t="s">
        <v>689</v>
      </c>
      <c r="B68" s="62" t="s">
        <v>448</v>
      </c>
      <c r="C68" s="63">
        <v>11.423076923076923</v>
      </c>
      <c r="D68" s="63">
        <v>14.278846153846153</v>
      </c>
      <c r="E68" s="143"/>
      <c r="F68" s="144">
        <v>19.219326923076924</v>
      </c>
      <c r="G68" s="144">
        <f t="shared" ref="G68:G131" si="1">F68*1.4</f>
        <v>26.907057692307692</v>
      </c>
      <c r="H68" s="143"/>
      <c r="I68" s="103" t="s">
        <v>722</v>
      </c>
      <c r="J68" s="104" t="s">
        <v>722</v>
      </c>
      <c r="K68" s="103" t="s">
        <v>722</v>
      </c>
      <c r="L68" s="104" t="s">
        <v>722</v>
      </c>
      <c r="M68" s="103" t="s">
        <v>722</v>
      </c>
      <c r="N68" s="104" t="s">
        <v>722</v>
      </c>
    </row>
    <row r="69" spans="1:14" s="66" customFormat="1" ht="13.9" customHeight="1" thickBot="1" x14ac:dyDescent="0.3">
      <c r="A69" s="142" t="s">
        <v>689</v>
      </c>
      <c r="B69" s="62" t="s">
        <v>449</v>
      </c>
      <c r="C69" s="63">
        <v>12.184615384615386</v>
      </c>
      <c r="D69" s="63">
        <v>15.230769230769232</v>
      </c>
      <c r="E69" s="143"/>
      <c r="F69" s="144">
        <v>20.500615384615386</v>
      </c>
      <c r="G69" s="144">
        <f t="shared" si="1"/>
        <v>28.700861538461538</v>
      </c>
      <c r="H69" s="143"/>
      <c r="I69" s="103" t="s">
        <v>722</v>
      </c>
      <c r="J69" s="104" t="s">
        <v>722</v>
      </c>
      <c r="K69" s="103" t="s">
        <v>722</v>
      </c>
      <c r="L69" s="104" t="s">
        <v>722</v>
      </c>
      <c r="M69" s="103" t="s">
        <v>722</v>
      </c>
      <c r="N69" s="104" t="s">
        <v>722</v>
      </c>
    </row>
    <row r="70" spans="1:14" s="66" customFormat="1" ht="13.9" customHeight="1" thickBot="1" x14ac:dyDescent="0.3">
      <c r="A70" s="142" t="s">
        <v>689</v>
      </c>
      <c r="B70" s="62" t="s">
        <v>450</v>
      </c>
      <c r="C70" s="63">
        <v>11.423076923076923</v>
      </c>
      <c r="D70" s="63">
        <v>14.278846153846153</v>
      </c>
      <c r="E70" s="143"/>
      <c r="F70" s="144">
        <v>19.219326923076924</v>
      </c>
      <c r="G70" s="144">
        <f t="shared" si="1"/>
        <v>26.907057692307692</v>
      </c>
      <c r="H70" s="143"/>
      <c r="I70" s="103" t="s">
        <v>722</v>
      </c>
      <c r="J70" s="104" t="s">
        <v>722</v>
      </c>
      <c r="K70" s="103" t="s">
        <v>722</v>
      </c>
      <c r="L70" s="104" t="s">
        <v>722</v>
      </c>
      <c r="M70" s="103" t="s">
        <v>722</v>
      </c>
      <c r="N70" s="104" t="s">
        <v>722</v>
      </c>
    </row>
    <row r="71" spans="1:14" s="66" customFormat="1" ht="13.9" customHeight="1" thickBot="1" x14ac:dyDescent="0.3">
      <c r="A71" s="142" t="s">
        <v>689</v>
      </c>
      <c r="B71" s="62" t="s">
        <v>451</v>
      </c>
      <c r="C71" s="63">
        <v>12.184615384615386</v>
      </c>
      <c r="D71" s="63">
        <v>15.230769230769232</v>
      </c>
      <c r="E71" s="143"/>
      <c r="F71" s="144">
        <v>20.500615384615386</v>
      </c>
      <c r="G71" s="144">
        <f t="shared" si="1"/>
        <v>28.700861538461538</v>
      </c>
      <c r="H71" s="143"/>
      <c r="I71" s="103" t="s">
        <v>722</v>
      </c>
      <c r="J71" s="104" t="s">
        <v>722</v>
      </c>
      <c r="K71" s="103" t="s">
        <v>722</v>
      </c>
      <c r="L71" s="104" t="s">
        <v>722</v>
      </c>
      <c r="M71" s="103" t="s">
        <v>722</v>
      </c>
      <c r="N71" s="104" t="s">
        <v>722</v>
      </c>
    </row>
    <row r="72" spans="1:14" s="66" customFormat="1" ht="13.9" customHeight="1" thickBot="1" x14ac:dyDescent="0.3">
      <c r="A72" s="142" t="s">
        <v>677</v>
      </c>
      <c r="B72" s="62" t="s">
        <v>72</v>
      </c>
      <c r="C72" s="63">
        <v>13.32692307692308</v>
      </c>
      <c r="D72" s="63">
        <v>16.65865384615385</v>
      </c>
      <c r="E72" s="143"/>
      <c r="F72" s="144">
        <v>22.422548076923082</v>
      </c>
      <c r="G72" s="144">
        <f t="shared" si="1"/>
        <v>31.391567307692313</v>
      </c>
      <c r="H72" s="143"/>
      <c r="I72" s="103" t="s">
        <v>722</v>
      </c>
      <c r="J72" s="104" t="s">
        <v>722</v>
      </c>
      <c r="K72" s="103" t="s">
        <v>722</v>
      </c>
      <c r="L72" s="104" t="s">
        <v>722</v>
      </c>
      <c r="M72" s="103" t="s">
        <v>722</v>
      </c>
      <c r="N72" s="104" t="s">
        <v>722</v>
      </c>
    </row>
    <row r="73" spans="1:14" s="66" customFormat="1" ht="13.9" customHeight="1" thickBot="1" x14ac:dyDescent="0.3">
      <c r="A73" s="142" t="s">
        <v>677</v>
      </c>
      <c r="B73" s="62" t="s">
        <v>73</v>
      </c>
      <c r="C73" s="63">
        <v>14.088461538461543</v>
      </c>
      <c r="D73" s="63">
        <v>17.610576923076927</v>
      </c>
      <c r="E73" s="143"/>
      <c r="F73" s="144">
        <v>23.703836538461545</v>
      </c>
      <c r="G73" s="144">
        <f t="shared" si="1"/>
        <v>33.185371153846162</v>
      </c>
      <c r="H73" s="143"/>
      <c r="I73" s="103" t="s">
        <v>722</v>
      </c>
      <c r="J73" s="104" t="s">
        <v>722</v>
      </c>
      <c r="K73" s="103" t="s">
        <v>722</v>
      </c>
      <c r="L73" s="104" t="s">
        <v>722</v>
      </c>
      <c r="M73" s="103" t="s">
        <v>722</v>
      </c>
      <c r="N73" s="104" t="s">
        <v>722</v>
      </c>
    </row>
    <row r="74" spans="1:14" s="66" customFormat="1" ht="13.9" customHeight="1" thickBot="1" x14ac:dyDescent="0.3">
      <c r="A74" s="142" t="s">
        <v>677</v>
      </c>
      <c r="B74" s="62" t="s">
        <v>74</v>
      </c>
      <c r="C74" s="63">
        <v>15.23076923076923</v>
      </c>
      <c r="D74" s="63">
        <v>19.038461538461537</v>
      </c>
      <c r="E74" s="143"/>
      <c r="F74" s="144">
        <v>25.62576923076923</v>
      </c>
      <c r="G74" s="144">
        <f t="shared" si="1"/>
        <v>35.876076923076916</v>
      </c>
      <c r="H74" s="143"/>
      <c r="I74" s="103" t="s">
        <v>722</v>
      </c>
      <c r="J74" s="104" t="s">
        <v>722</v>
      </c>
      <c r="K74" s="103" t="s">
        <v>722</v>
      </c>
      <c r="L74" s="104" t="s">
        <v>722</v>
      </c>
      <c r="M74" s="103" t="s">
        <v>722</v>
      </c>
      <c r="N74" s="104" t="s">
        <v>722</v>
      </c>
    </row>
    <row r="75" spans="1:14" s="66" customFormat="1" ht="13.9" customHeight="1" thickBot="1" x14ac:dyDescent="0.3">
      <c r="A75" s="142" t="s">
        <v>677</v>
      </c>
      <c r="B75" s="62" t="s">
        <v>75</v>
      </c>
      <c r="C75" s="63">
        <v>16.373076923076923</v>
      </c>
      <c r="D75" s="63">
        <v>20.466346153846153</v>
      </c>
      <c r="E75" s="143"/>
      <c r="F75" s="144">
        <v>27.547701923076925</v>
      </c>
      <c r="G75" s="144">
        <f t="shared" si="1"/>
        <v>38.56678269230769</v>
      </c>
      <c r="H75" s="143"/>
      <c r="I75" s="103" t="s">
        <v>722</v>
      </c>
      <c r="J75" s="104" t="s">
        <v>722</v>
      </c>
      <c r="K75" s="103" t="s">
        <v>722</v>
      </c>
      <c r="L75" s="104" t="s">
        <v>722</v>
      </c>
      <c r="M75" s="103" t="s">
        <v>722</v>
      </c>
      <c r="N75" s="104" t="s">
        <v>722</v>
      </c>
    </row>
    <row r="76" spans="1:14" s="66" customFormat="1" ht="13.9" customHeight="1" thickBot="1" x14ac:dyDescent="0.3">
      <c r="A76" s="142" t="s">
        <v>677</v>
      </c>
      <c r="B76" s="62" t="s">
        <v>76</v>
      </c>
      <c r="C76" s="63">
        <v>17.134615384615383</v>
      </c>
      <c r="D76" s="63">
        <v>21.41826923076923</v>
      </c>
      <c r="E76" s="143"/>
      <c r="F76" s="144">
        <v>28.828990384615384</v>
      </c>
      <c r="G76" s="144">
        <f t="shared" si="1"/>
        <v>40.360586538461533</v>
      </c>
      <c r="H76" s="143"/>
      <c r="I76" s="103" t="s">
        <v>722</v>
      </c>
      <c r="J76" s="104" t="s">
        <v>722</v>
      </c>
      <c r="K76" s="103" t="s">
        <v>722</v>
      </c>
      <c r="L76" s="104" t="s">
        <v>722</v>
      </c>
      <c r="M76" s="103" t="s">
        <v>722</v>
      </c>
      <c r="N76" s="104" t="s">
        <v>722</v>
      </c>
    </row>
    <row r="77" spans="1:14" s="66" customFormat="1" ht="13.9" customHeight="1" thickBot="1" x14ac:dyDescent="0.3">
      <c r="A77" s="142" t="s">
        <v>677</v>
      </c>
      <c r="B77" s="62" t="s">
        <v>77</v>
      </c>
      <c r="C77" s="63">
        <v>14.469230769230771</v>
      </c>
      <c r="D77" s="63">
        <v>18.086538461538463</v>
      </c>
      <c r="E77" s="143"/>
      <c r="F77" s="144">
        <v>24.344480769230774</v>
      </c>
      <c r="G77" s="144">
        <f t="shared" si="1"/>
        <v>34.08227307692308</v>
      </c>
      <c r="H77" s="143"/>
      <c r="I77" s="103" t="s">
        <v>722</v>
      </c>
      <c r="J77" s="104" t="s">
        <v>722</v>
      </c>
      <c r="K77" s="103" t="s">
        <v>722</v>
      </c>
      <c r="L77" s="104" t="s">
        <v>722</v>
      </c>
      <c r="M77" s="103" t="s">
        <v>722</v>
      </c>
      <c r="N77" s="104" t="s">
        <v>722</v>
      </c>
    </row>
    <row r="78" spans="1:14" s="66" customFormat="1" ht="13.9" customHeight="1" thickBot="1" x14ac:dyDescent="0.3">
      <c r="A78" s="142" t="s">
        <v>677</v>
      </c>
      <c r="B78" s="62" t="s">
        <v>78</v>
      </c>
      <c r="C78" s="63">
        <v>15.611538461538462</v>
      </c>
      <c r="D78" s="63">
        <v>19.514423076923077</v>
      </c>
      <c r="E78" s="143"/>
      <c r="F78" s="144">
        <v>26.266413461538463</v>
      </c>
      <c r="G78" s="144">
        <f t="shared" si="1"/>
        <v>36.772978846153848</v>
      </c>
      <c r="H78" s="143"/>
      <c r="I78" s="103" t="s">
        <v>722</v>
      </c>
      <c r="J78" s="104" t="s">
        <v>722</v>
      </c>
      <c r="K78" s="103" t="s">
        <v>722</v>
      </c>
      <c r="L78" s="104" t="s">
        <v>722</v>
      </c>
      <c r="M78" s="103" t="s">
        <v>722</v>
      </c>
      <c r="N78" s="104" t="s">
        <v>722</v>
      </c>
    </row>
    <row r="79" spans="1:14" s="66" customFormat="1" ht="13.9" customHeight="1" thickBot="1" x14ac:dyDescent="0.3">
      <c r="A79" s="142" t="s">
        <v>677</v>
      </c>
      <c r="B79" s="62" t="s">
        <v>79</v>
      </c>
      <c r="C79" s="63">
        <v>17.134615384615383</v>
      </c>
      <c r="D79" s="63">
        <v>21.41826923076923</v>
      </c>
      <c r="E79" s="143"/>
      <c r="F79" s="144">
        <v>28.828990384615384</v>
      </c>
      <c r="G79" s="144">
        <f t="shared" si="1"/>
        <v>40.360586538461533</v>
      </c>
      <c r="H79" s="143"/>
      <c r="I79" s="103" t="s">
        <v>722</v>
      </c>
      <c r="J79" s="104" t="s">
        <v>722</v>
      </c>
      <c r="K79" s="103" t="s">
        <v>722</v>
      </c>
      <c r="L79" s="104" t="s">
        <v>722</v>
      </c>
      <c r="M79" s="103" t="s">
        <v>722</v>
      </c>
      <c r="N79" s="104" t="s">
        <v>722</v>
      </c>
    </row>
    <row r="80" spans="1:14" s="66" customFormat="1" ht="13.9" customHeight="1" thickBot="1" x14ac:dyDescent="0.3">
      <c r="A80" s="142" t="s">
        <v>677</v>
      </c>
      <c r="B80" s="62" t="s">
        <v>80</v>
      </c>
      <c r="C80" s="63">
        <v>23.607692307692311</v>
      </c>
      <c r="D80" s="63">
        <v>29.509615384615387</v>
      </c>
      <c r="E80" s="143"/>
      <c r="F80" s="144">
        <v>39.719942307692314</v>
      </c>
      <c r="G80" s="144">
        <f t="shared" si="1"/>
        <v>55.607919230769234</v>
      </c>
      <c r="H80" s="143"/>
      <c r="I80" s="103" t="s">
        <v>722</v>
      </c>
      <c r="J80" s="104" t="s">
        <v>722</v>
      </c>
      <c r="K80" s="103" t="s">
        <v>722</v>
      </c>
      <c r="L80" s="104" t="s">
        <v>722</v>
      </c>
      <c r="M80" s="103" t="s">
        <v>722</v>
      </c>
      <c r="N80" s="104" t="s">
        <v>722</v>
      </c>
    </row>
    <row r="81" spans="1:14" s="66" customFormat="1" ht="13.9" customHeight="1" thickBot="1" x14ac:dyDescent="0.3">
      <c r="A81" s="142" t="s">
        <v>677</v>
      </c>
      <c r="B81" s="62" t="s">
        <v>81</v>
      </c>
      <c r="C81" s="63">
        <v>26.65384615384616</v>
      </c>
      <c r="D81" s="63">
        <v>33.317307692307701</v>
      </c>
      <c r="E81" s="143"/>
      <c r="F81" s="144">
        <v>44.845096153846164</v>
      </c>
      <c r="G81" s="144">
        <f t="shared" si="1"/>
        <v>62.783134615384625</v>
      </c>
      <c r="H81" s="143"/>
      <c r="I81" s="103" t="s">
        <v>722</v>
      </c>
      <c r="J81" s="104" t="s">
        <v>722</v>
      </c>
      <c r="K81" s="103" t="s">
        <v>722</v>
      </c>
      <c r="L81" s="104" t="s">
        <v>722</v>
      </c>
      <c r="M81" s="103" t="s">
        <v>722</v>
      </c>
      <c r="N81" s="104" t="s">
        <v>722</v>
      </c>
    </row>
    <row r="82" spans="1:14" s="66" customFormat="1" ht="13.9" customHeight="1" thickBot="1" x14ac:dyDescent="0.3">
      <c r="A82" s="142" t="s">
        <v>677</v>
      </c>
      <c r="B82" s="62" t="s">
        <v>82</v>
      </c>
      <c r="C82" s="63">
        <v>24.750000000000004</v>
      </c>
      <c r="D82" s="63">
        <v>30.937500000000004</v>
      </c>
      <c r="E82" s="143"/>
      <c r="F82" s="144">
        <v>41.641875000000006</v>
      </c>
      <c r="G82" s="144">
        <f t="shared" si="1"/>
        <v>58.298625000000001</v>
      </c>
      <c r="H82" s="143"/>
      <c r="I82" s="103" t="s">
        <v>722</v>
      </c>
      <c r="J82" s="104" t="s">
        <v>722</v>
      </c>
      <c r="K82" s="103" t="s">
        <v>722</v>
      </c>
      <c r="L82" s="104" t="s">
        <v>722</v>
      </c>
      <c r="M82" s="103" t="s">
        <v>722</v>
      </c>
      <c r="N82" s="104" t="s">
        <v>722</v>
      </c>
    </row>
    <row r="83" spans="1:14" ht="13.9" customHeight="1" thickBot="1" x14ac:dyDescent="0.25">
      <c r="A83" s="146" t="s">
        <v>677</v>
      </c>
      <c r="B83" s="62" t="s">
        <v>95</v>
      </c>
      <c r="C83" s="63">
        <v>15.992307692307694</v>
      </c>
      <c r="D83" s="63">
        <v>19.990384615384617</v>
      </c>
      <c r="E83" s="70"/>
      <c r="F83" s="69">
        <v>26.907057692307696</v>
      </c>
      <c r="G83" s="69">
        <f t="shared" si="1"/>
        <v>37.669880769230772</v>
      </c>
      <c r="H83" s="70"/>
      <c r="I83" s="103" t="s">
        <v>722</v>
      </c>
      <c r="J83" s="104" t="s">
        <v>722</v>
      </c>
      <c r="K83" s="103" t="s">
        <v>722</v>
      </c>
      <c r="L83" s="104" t="s">
        <v>722</v>
      </c>
      <c r="M83" s="103" t="s">
        <v>722</v>
      </c>
      <c r="N83" s="104" t="s">
        <v>722</v>
      </c>
    </row>
    <row r="84" spans="1:14" ht="13.9" customHeight="1" thickBot="1" x14ac:dyDescent="0.25">
      <c r="A84" s="147" t="s">
        <v>677</v>
      </c>
      <c r="B84" s="62" t="s">
        <v>102</v>
      </c>
      <c r="C84" s="63">
        <v>11.365200000000002</v>
      </c>
      <c r="D84" s="63">
        <v>14.2065</v>
      </c>
      <c r="E84" s="68"/>
      <c r="F84" s="69">
        <v>19.121949000000001</v>
      </c>
      <c r="G84" s="69">
        <f t="shared" si="1"/>
        <v>26.770728599999998</v>
      </c>
      <c r="H84" s="68"/>
      <c r="I84" s="103" t="s">
        <v>722</v>
      </c>
      <c r="J84" s="104" t="s">
        <v>722</v>
      </c>
      <c r="K84" s="103" t="s">
        <v>722</v>
      </c>
      <c r="L84" s="104" t="s">
        <v>722</v>
      </c>
      <c r="M84" s="103" t="s">
        <v>722</v>
      </c>
      <c r="N84" s="104" t="s">
        <v>722</v>
      </c>
    </row>
    <row r="85" spans="1:14" ht="13.9" customHeight="1" thickBot="1" x14ac:dyDescent="0.25">
      <c r="A85" s="147" t="s">
        <v>677</v>
      </c>
      <c r="B85" s="62" t="s">
        <v>126</v>
      </c>
      <c r="C85" s="63">
        <v>11.365200000000002</v>
      </c>
      <c r="D85" s="63">
        <v>14.2065</v>
      </c>
      <c r="E85" s="68"/>
      <c r="F85" s="69">
        <v>19.121949000000001</v>
      </c>
      <c r="G85" s="69">
        <f t="shared" si="1"/>
        <v>26.770728599999998</v>
      </c>
      <c r="H85" s="68"/>
      <c r="I85" s="103" t="s">
        <v>722</v>
      </c>
      <c r="J85" s="104" t="s">
        <v>722</v>
      </c>
      <c r="K85" s="103" t="s">
        <v>722</v>
      </c>
      <c r="L85" s="104" t="s">
        <v>722</v>
      </c>
      <c r="M85" s="103" t="s">
        <v>722</v>
      </c>
      <c r="N85" s="104" t="s">
        <v>722</v>
      </c>
    </row>
    <row r="86" spans="1:14" s="66" customFormat="1" ht="13.9" customHeight="1" thickBot="1" x14ac:dyDescent="0.3">
      <c r="A86" s="142" t="s">
        <v>677</v>
      </c>
      <c r="B86" s="62" t="s">
        <v>138</v>
      </c>
      <c r="C86" s="63">
        <v>11.423076923076923</v>
      </c>
      <c r="D86" s="63">
        <v>14.278846153846153</v>
      </c>
      <c r="E86" s="143"/>
      <c r="F86" s="144">
        <v>19.219326923076924</v>
      </c>
      <c r="G86" s="144">
        <f t="shared" si="1"/>
        <v>26.907057692307692</v>
      </c>
      <c r="H86" s="143"/>
      <c r="I86" s="103" t="s">
        <v>722</v>
      </c>
      <c r="J86" s="104" t="s">
        <v>722</v>
      </c>
      <c r="K86" s="103" t="s">
        <v>722</v>
      </c>
      <c r="L86" s="104" t="s">
        <v>722</v>
      </c>
      <c r="M86" s="103" t="s">
        <v>722</v>
      </c>
      <c r="N86" s="104" t="s">
        <v>722</v>
      </c>
    </row>
    <row r="87" spans="1:14" s="66" customFormat="1" ht="13.9" customHeight="1" thickBot="1" x14ac:dyDescent="0.3">
      <c r="A87" s="142" t="s">
        <v>677</v>
      </c>
      <c r="B87" s="62" t="s">
        <v>139</v>
      </c>
      <c r="C87" s="63">
        <v>11.365200000000002</v>
      </c>
      <c r="D87" s="63">
        <v>14.2065</v>
      </c>
      <c r="E87" s="143"/>
      <c r="F87" s="144">
        <v>19.121949000000001</v>
      </c>
      <c r="G87" s="144">
        <f t="shared" si="1"/>
        <v>26.770728599999998</v>
      </c>
      <c r="H87" s="143"/>
      <c r="I87" s="103" t="s">
        <v>722</v>
      </c>
      <c r="J87" s="104" t="s">
        <v>722</v>
      </c>
      <c r="K87" s="103" t="s">
        <v>722</v>
      </c>
      <c r="L87" s="104" t="s">
        <v>722</v>
      </c>
      <c r="M87" s="103" t="s">
        <v>722</v>
      </c>
      <c r="N87" s="104" t="s">
        <v>722</v>
      </c>
    </row>
    <row r="88" spans="1:14" s="66" customFormat="1" ht="13.9" customHeight="1" thickBot="1" x14ac:dyDescent="0.3">
      <c r="A88" s="142" t="s">
        <v>677</v>
      </c>
      <c r="B88" s="62" t="s">
        <v>140</v>
      </c>
      <c r="C88" s="63">
        <v>12.184615384615386</v>
      </c>
      <c r="D88" s="63">
        <v>15.230769230769232</v>
      </c>
      <c r="E88" s="143"/>
      <c r="F88" s="144">
        <v>20.500615384615386</v>
      </c>
      <c r="G88" s="144">
        <f t="shared" si="1"/>
        <v>28.700861538461538</v>
      </c>
      <c r="H88" s="143"/>
      <c r="I88" s="103" t="s">
        <v>722</v>
      </c>
      <c r="J88" s="104" t="s">
        <v>722</v>
      </c>
      <c r="K88" s="103" t="s">
        <v>722</v>
      </c>
      <c r="L88" s="104" t="s">
        <v>722</v>
      </c>
      <c r="M88" s="103" t="s">
        <v>722</v>
      </c>
      <c r="N88" s="104" t="s">
        <v>722</v>
      </c>
    </row>
    <row r="89" spans="1:14" ht="13.9" customHeight="1" thickBot="1" x14ac:dyDescent="0.25">
      <c r="A89" s="146" t="s">
        <v>677</v>
      </c>
      <c r="B89" s="62" t="s">
        <v>154</v>
      </c>
      <c r="C89" s="63">
        <v>19.038461538461544</v>
      </c>
      <c r="D89" s="63">
        <v>23.798076923076927</v>
      </c>
      <c r="E89" s="71"/>
      <c r="F89" s="69">
        <v>32.032211538461546</v>
      </c>
      <c r="G89" s="69">
        <f t="shared" si="1"/>
        <v>44.845096153846164</v>
      </c>
      <c r="H89" s="71"/>
      <c r="I89" s="103" t="s">
        <v>722</v>
      </c>
      <c r="J89" s="104" t="s">
        <v>722</v>
      </c>
      <c r="K89" s="103" t="s">
        <v>722</v>
      </c>
      <c r="L89" s="104" t="s">
        <v>722</v>
      </c>
      <c r="M89" s="103" t="s">
        <v>722</v>
      </c>
      <c r="N89" s="104" t="s">
        <v>722</v>
      </c>
    </row>
    <row r="90" spans="1:14" ht="13.9" customHeight="1" thickBot="1" x14ac:dyDescent="0.25">
      <c r="A90" s="147" t="s">
        <v>677</v>
      </c>
      <c r="B90" s="62" t="s">
        <v>161</v>
      </c>
      <c r="C90" s="63">
        <v>28.557692307692307</v>
      </c>
      <c r="D90" s="63">
        <v>35.69711538461538</v>
      </c>
      <c r="E90" s="68"/>
      <c r="F90" s="69">
        <v>48.048317307692308</v>
      </c>
      <c r="G90" s="69">
        <f t="shared" si="1"/>
        <v>67.267644230769221</v>
      </c>
      <c r="H90" s="68"/>
      <c r="I90" s="103" t="s">
        <v>722</v>
      </c>
      <c r="J90" s="104" t="s">
        <v>722</v>
      </c>
      <c r="K90" s="103" t="s">
        <v>722</v>
      </c>
      <c r="L90" s="104" t="s">
        <v>722</v>
      </c>
      <c r="M90" s="103" t="s">
        <v>722</v>
      </c>
      <c r="N90" s="104" t="s">
        <v>722</v>
      </c>
    </row>
    <row r="91" spans="1:14" s="66" customFormat="1" ht="13.9" customHeight="1" thickBot="1" x14ac:dyDescent="0.3">
      <c r="A91" s="142" t="s">
        <v>677</v>
      </c>
      <c r="B91" s="62" t="s">
        <v>172</v>
      </c>
      <c r="C91" s="63">
        <v>11.423076923076923</v>
      </c>
      <c r="D91" s="63">
        <v>14.278846153846153</v>
      </c>
      <c r="E91" s="143"/>
      <c r="F91" s="144">
        <v>19.219326923076924</v>
      </c>
      <c r="G91" s="144">
        <f t="shared" si="1"/>
        <v>26.907057692307692</v>
      </c>
      <c r="H91" s="143"/>
      <c r="I91" s="103" t="s">
        <v>722</v>
      </c>
      <c r="J91" s="104" t="s">
        <v>722</v>
      </c>
      <c r="K91" s="103" t="s">
        <v>722</v>
      </c>
      <c r="L91" s="104" t="s">
        <v>722</v>
      </c>
      <c r="M91" s="103" t="s">
        <v>722</v>
      </c>
      <c r="N91" s="104" t="s">
        <v>722</v>
      </c>
    </row>
    <row r="92" spans="1:14" s="66" customFormat="1" ht="13.9" customHeight="1" thickBot="1" x14ac:dyDescent="0.3">
      <c r="A92" s="142" t="s">
        <v>677</v>
      </c>
      <c r="B92" s="62" t="s">
        <v>173</v>
      </c>
      <c r="C92" s="63">
        <v>12.565384615384616</v>
      </c>
      <c r="D92" s="63">
        <v>15.706730769230768</v>
      </c>
      <c r="E92" s="143"/>
      <c r="F92" s="144">
        <v>21.141259615384616</v>
      </c>
      <c r="G92" s="144">
        <f t="shared" si="1"/>
        <v>29.597763461538459</v>
      </c>
      <c r="H92" s="143"/>
      <c r="I92" s="103" t="s">
        <v>722</v>
      </c>
      <c r="J92" s="104" t="s">
        <v>722</v>
      </c>
      <c r="K92" s="103" t="s">
        <v>722</v>
      </c>
      <c r="L92" s="104" t="s">
        <v>722</v>
      </c>
      <c r="M92" s="103" t="s">
        <v>722</v>
      </c>
      <c r="N92" s="104" t="s">
        <v>722</v>
      </c>
    </row>
    <row r="93" spans="1:14" ht="13.9" customHeight="1" thickBot="1" x14ac:dyDescent="0.25">
      <c r="A93" s="147" t="s">
        <v>677</v>
      </c>
      <c r="B93" s="62" t="s">
        <v>180</v>
      </c>
      <c r="C93" s="63">
        <v>13.32692307692308</v>
      </c>
      <c r="D93" s="63">
        <v>16.65865384615385</v>
      </c>
      <c r="E93" s="68"/>
      <c r="F93" s="69">
        <v>22.422548076923082</v>
      </c>
      <c r="G93" s="69">
        <f t="shared" si="1"/>
        <v>31.391567307692313</v>
      </c>
      <c r="H93" s="68"/>
      <c r="I93" s="103" t="s">
        <v>722</v>
      </c>
      <c r="J93" s="104" t="s">
        <v>722</v>
      </c>
      <c r="K93" s="103" t="s">
        <v>722</v>
      </c>
      <c r="L93" s="104" t="s">
        <v>722</v>
      </c>
      <c r="M93" s="103" t="s">
        <v>722</v>
      </c>
      <c r="N93" s="104" t="s">
        <v>722</v>
      </c>
    </row>
    <row r="94" spans="1:14" s="66" customFormat="1" ht="13.9" customHeight="1" thickBot="1" x14ac:dyDescent="0.3">
      <c r="A94" s="142" t="s">
        <v>677</v>
      </c>
      <c r="B94" s="62" t="s">
        <v>181</v>
      </c>
      <c r="C94" s="63">
        <v>13.707692307692311</v>
      </c>
      <c r="D94" s="63">
        <v>17.134615384615387</v>
      </c>
      <c r="E94" s="143"/>
      <c r="F94" s="144">
        <v>23.063192307692312</v>
      </c>
      <c r="G94" s="144">
        <f t="shared" si="1"/>
        <v>32.288469230769238</v>
      </c>
      <c r="H94" s="143"/>
      <c r="I94" s="103" t="s">
        <v>722</v>
      </c>
      <c r="J94" s="104" t="s">
        <v>722</v>
      </c>
      <c r="K94" s="103" t="s">
        <v>722</v>
      </c>
      <c r="L94" s="104" t="s">
        <v>722</v>
      </c>
      <c r="M94" s="103" t="s">
        <v>722</v>
      </c>
      <c r="N94" s="104" t="s">
        <v>722</v>
      </c>
    </row>
    <row r="95" spans="1:14" ht="13.9" customHeight="1" thickBot="1" x14ac:dyDescent="0.25">
      <c r="A95" s="147" t="s">
        <v>677</v>
      </c>
      <c r="B95" s="62" t="s">
        <v>182</v>
      </c>
      <c r="C95" s="63">
        <v>11.365200000000002</v>
      </c>
      <c r="D95" s="63">
        <v>14.2065</v>
      </c>
      <c r="E95" s="68"/>
      <c r="F95" s="69">
        <v>19.121949000000001</v>
      </c>
      <c r="G95" s="69">
        <f t="shared" si="1"/>
        <v>26.770728599999998</v>
      </c>
      <c r="H95" s="68"/>
      <c r="I95" s="103" t="s">
        <v>722</v>
      </c>
      <c r="J95" s="104" t="s">
        <v>722</v>
      </c>
      <c r="K95" s="103" t="s">
        <v>722</v>
      </c>
      <c r="L95" s="104" t="s">
        <v>722</v>
      </c>
      <c r="M95" s="103" t="s">
        <v>722</v>
      </c>
      <c r="N95" s="104" t="s">
        <v>722</v>
      </c>
    </row>
    <row r="96" spans="1:14" s="66" customFormat="1" ht="13.9" customHeight="1" thickBot="1" x14ac:dyDescent="0.3">
      <c r="A96" s="142" t="s">
        <v>677</v>
      </c>
      <c r="B96" s="62" t="s">
        <v>216</v>
      </c>
      <c r="C96" s="63">
        <v>20.942307692307693</v>
      </c>
      <c r="D96" s="63">
        <v>26.177884615384617</v>
      </c>
      <c r="E96" s="143"/>
      <c r="F96" s="144">
        <v>35.235432692307697</v>
      </c>
      <c r="G96" s="144">
        <f t="shared" si="1"/>
        <v>49.329605769230774</v>
      </c>
      <c r="H96" s="143"/>
      <c r="I96" s="103" t="s">
        <v>722</v>
      </c>
      <c r="J96" s="104" t="s">
        <v>722</v>
      </c>
      <c r="K96" s="103" t="s">
        <v>722</v>
      </c>
      <c r="L96" s="104" t="s">
        <v>722</v>
      </c>
      <c r="M96" s="103" t="s">
        <v>722</v>
      </c>
      <c r="N96" s="104" t="s">
        <v>722</v>
      </c>
    </row>
    <row r="97" spans="1:14" s="66" customFormat="1" ht="13.9" customHeight="1" thickBot="1" x14ac:dyDescent="0.3">
      <c r="A97" s="142" t="s">
        <v>677</v>
      </c>
      <c r="B97" s="62" t="s">
        <v>217</v>
      </c>
      <c r="C97" s="63">
        <v>22.846153846153847</v>
      </c>
      <c r="D97" s="63">
        <v>28.557692307692307</v>
      </c>
      <c r="E97" s="143"/>
      <c r="F97" s="144">
        <v>38.438653846153848</v>
      </c>
      <c r="G97" s="144">
        <f t="shared" si="1"/>
        <v>53.814115384615384</v>
      </c>
      <c r="H97" s="143"/>
      <c r="I97" s="103" t="s">
        <v>722</v>
      </c>
      <c r="J97" s="104" t="s">
        <v>722</v>
      </c>
      <c r="K97" s="103" t="s">
        <v>722</v>
      </c>
      <c r="L97" s="104" t="s">
        <v>722</v>
      </c>
      <c r="M97" s="103" t="s">
        <v>722</v>
      </c>
      <c r="N97" s="104" t="s">
        <v>722</v>
      </c>
    </row>
    <row r="98" spans="1:14" ht="13.9" customHeight="1" thickBot="1" x14ac:dyDescent="0.25">
      <c r="A98" s="147" t="s">
        <v>677</v>
      </c>
      <c r="B98" s="62" t="s">
        <v>228</v>
      </c>
      <c r="C98" s="63">
        <v>11.423076923076923</v>
      </c>
      <c r="D98" s="63">
        <v>14.278846153846153</v>
      </c>
      <c r="E98" s="68"/>
      <c r="F98" s="69">
        <v>19.219326923076924</v>
      </c>
      <c r="G98" s="69">
        <f t="shared" si="1"/>
        <v>26.907057692307692</v>
      </c>
      <c r="H98" s="68"/>
      <c r="I98" s="103" t="s">
        <v>722</v>
      </c>
      <c r="J98" s="104" t="s">
        <v>722</v>
      </c>
      <c r="K98" s="103" t="s">
        <v>722</v>
      </c>
      <c r="L98" s="104" t="s">
        <v>722</v>
      </c>
      <c r="M98" s="103" t="s">
        <v>722</v>
      </c>
      <c r="N98" s="104" t="s">
        <v>722</v>
      </c>
    </row>
    <row r="99" spans="1:14" s="66" customFormat="1" ht="13.9" customHeight="1" thickBot="1" x14ac:dyDescent="0.3">
      <c r="A99" s="142" t="s">
        <v>677</v>
      </c>
      <c r="B99" s="62" t="s">
        <v>279</v>
      </c>
      <c r="C99" s="63">
        <v>15.992307692307694</v>
      </c>
      <c r="D99" s="63">
        <v>19.990384615384617</v>
      </c>
      <c r="E99" s="143"/>
      <c r="F99" s="144">
        <v>26.907057692307696</v>
      </c>
      <c r="G99" s="144">
        <f t="shared" si="1"/>
        <v>37.669880769230772</v>
      </c>
      <c r="H99" s="143"/>
      <c r="I99" s="103" t="s">
        <v>722</v>
      </c>
      <c r="J99" s="104" t="s">
        <v>722</v>
      </c>
      <c r="K99" s="103" t="s">
        <v>722</v>
      </c>
      <c r="L99" s="104" t="s">
        <v>722</v>
      </c>
      <c r="M99" s="103" t="s">
        <v>722</v>
      </c>
      <c r="N99" s="104" t="s">
        <v>722</v>
      </c>
    </row>
    <row r="100" spans="1:14" s="66" customFormat="1" ht="13.9" customHeight="1" thickBot="1" x14ac:dyDescent="0.3">
      <c r="A100" s="142" t="s">
        <v>677</v>
      </c>
      <c r="B100" s="62" t="s">
        <v>280</v>
      </c>
      <c r="C100" s="63">
        <v>13.32692307692308</v>
      </c>
      <c r="D100" s="63">
        <v>16.65865384615385</v>
      </c>
      <c r="E100" s="143"/>
      <c r="F100" s="144">
        <v>22.422548076923082</v>
      </c>
      <c r="G100" s="144">
        <f t="shared" si="1"/>
        <v>31.391567307692313</v>
      </c>
      <c r="H100" s="143"/>
      <c r="I100" s="103" t="s">
        <v>722</v>
      </c>
      <c r="J100" s="104" t="s">
        <v>722</v>
      </c>
      <c r="K100" s="103" t="s">
        <v>722</v>
      </c>
      <c r="L100" s="104" t="s">
        <v>722</v>
      </c>
      <c r="M100" s="103" t="s">
        <v>722</v>
      </c>
      <c r="N100" s="104" t="s">
        <v>722</v>
      </c>
    </row>
    <row r="101" spans="1:14" s="66" customFormat="1" ht="13.9" customHeight="1" thickBot="1" x14ac:dyDescent="0.3">
      <c r="A101" s="142" t="s">
        <v>677</v>
      </c>
      <c r="B101" s="62" t="s">
        <v>289</v>
      </c>
      <c r="C101" s="63">
        <v>19.038461538461544</v>
      </c>
      <c r="D101" s="63">
        <v>23.798076923076927</v>
      </c>
      <c r="E101" s="143"/>
      <c r="F101" s="144">
        <v>32.032211538461546</v>
      </c>
      <c r="G101" s="144">
        <f t="shared" si="1"/>
        <v>44.845096153846164</v>
      </c>
      <c r="H101" s="143"/>
      <c r="I101" s="103" t="s">
        <v>722</v>
      </c>
      <c r="J101" s="104" t="s">
        <v>722</v>
      </c>
      <c r="K101" s="103" t="s">
        <v>722</v>
      </c>
      <c r="L101" s="104" t="s">
        <v>722</v>
      </c>
      <c r="M101" s="103" t="s">
        <v>722</v>
      </c>
      <c r="N101" s="104" t="s">
        <v>722</v>
      </c>
    </row>
    <row r="102" spans="1:14" s="66" customFormat="1" ht="13.9" customHeight="1" thickBot="1" x14ac:dyDescent="0.3">
      <c r="A102" s="142" t="s">
        <v>677</v>
      </c>
      <c r="B102" s="62" t="s">
        <v>290</v>
      </c>
      <c r="C102" s="63">
        <v>20.942307692307693</v>
      </c>
      <c r="D102" s="63">
        <v>26.177884615384617</v>
      </c>
      <c r="E102" s="143"/>
      <c r="F102" s="144">
        <v>35.235432692307697</v>
      </c>
      <c r="G102" s="144">
        <f t="shared" si="1"/>
        <v>49.329605769230774</v>
      </c>
      <c r="H102" s="143"/>
      <c r="I102" s="103" t="s">
        <v>722</v>
      </c>
      <c r="J102" s="104" t="s">
        <v>722</v>
      </c>
      <c r="K102" s="103" t="s">
        <v>722</v>
      </c>
      <c r="L102" s="104" t="s">
        <v>722</v>
      </c>
      <c r="M102" s="103" t="s">
        <v>722</v>
      </c>
      <c r="N102" s="104" t="s">
        <v>722</v>
      </c>
    </row>
    <row r="103" spans="1:14" s="66" customFormat="1" ht="13.9" customHeight="1" thickBot="1" x14ac:dyDescent="0.3">
      <c r="A103" s="142" t="s">
        <v>677</v>
      </c>
      <c r="B103" s="62" t="s">
        <v>291</v>
      </c>
      <c r="C103" s="63">
        <v>11.423076923076923</v>
      </c>
      <c r="D103" s="63">
        <v>14.278846153846153</v>
      </c>
      <c r="E103" s="143"/>
      <c r="F103" s="144">
        <v>19.219326923076924</v>
      </c>
      <c r="G103" s="144">
        <f t="shared" si="1"/>
        <v>26.907057692307692</v>
      </c>
      <c r="H103" s="143"/>
      <c r="I103" s="103" t="s">
        <v>722</v>
      </c>
      <c r="J103" s="104" t="s">
        <v>722</v>
      </c>
      <c r="K103" s="103" t="s">
        <v>722</v>
      </c>
      <c r="L103" s="104" t="s">
        <v>722</v>
      </c>
      <c r="M103" s="103" t="s">
        <v>722</v>
      </c>
      <c r="N103" s="104" t="s">
        <v>722</v>
      </c>
    </row>
    <row r="104" spans="1:14" s="66" customFormat="1" ht="13.9" customHeight="1" thickBot="1" x14ac:dyDescent="0.3">
      <c r="A104" s="142" t="s">
        <v>677</v>
      </c>
      <c r="B104" s="62" t="s">
        <v>309</v>
      </c>
      <c r="C104" s="63">
        <v>12.946153846153848</v>
      </c>
      <c r="D104" s="63">
        <v>16.18269230769231</v>
      </c>
      <c r="E104" s="143"/>
      <c r="F104" s="144">
        <v>21.781903846153849</v>
      </c>
      <c r="G104" s="144">
        <f t="shared" si="1"/>
        <v>30.494665384615388</v>
      </c>
      <c r="H104" s="143"/>
      <c r="I104" s="103" t="s">
        <v>722</v>
      </c>
      <c r="J104" s="104" t="s">
        <v>722</v>
      </c>
      <c r="K104" s="103" t="s">
        <v>722</v>
      </c>
      <c r="L104" s="104" t="s">
        <v>722</v>
      </c>
      <c r="M104" s="103" t="s">
        <v>722</v>
      </c>
      <c r="N104" s="104" t="s">
        <v>722</v>
      </c>
    </row>
    <row r="105" spans="1:14" s="66" customFormat="1" ht="13.9" customHeight="1" thickBot="1" x14ac:dyDescent="0.3">
      <c r="A105" s="142" t="s">
        <v>677</v>
      </c>
      <c r="B105" s="62" t="s">
        <v>310</v>
      </c>
      <c r="C105" s="63">
        <v>14.088461538461543</v>
      </c>
      <c r="D105" s="63">
        <v>17.610576923076927</v>
      </c>
      <c r="E105" s="143"/>
      <c r="F105" s="144">
        <v>23.703836538461545</v>
      </c>
      <c r="G105" s="144">
        <f t="shared" si="1"/>
        <v>33.185371153846162</v>
      </c>
      <c r="H105" s="143"/>
      <c r="I105" s="103" t="s">
        <v>722</v>
      </c>
      <c r="J105" s="104" t="s">
        <v>722</v>
      </c>
      <c r="K105" s="103" t="s">
        <v>722</v>
      </c>
      <c r="L105" s="104" t="s">
        <v>722</v>
      </c>
      <c r="M105" s="103" t="s">
        <v>722</v>
      </c>
      <c r="N105" s="104" t="s">
        <v>722</v>
      </c>
    </row>
    <row r="106" spans="1:14" s="66" customFormat="1" ht="13.9" customHeight="1" thickBot="1" x14ac:dyDescent="0.3">
      <c r="A106" s="142" t="s">
        <v>677</v>
      </c>
      <c r="B106" s="62" t="s">
        <v>311</v>
      </c>
      <c r="C106" s="63">
        <v>12.946153846153848</v>
      </c>
      <c r="D106" s="63">
        <v>16.18269230769231</v>
      </c>
      <c r="E106" s="143"/>
      <c r="F106" s="144">
        <v>21.781903846153849</v>
      </c>
      <c r="G106" s="144">
        <f t="shared" si="1"/>
        <v>30.494665384615388</v>
      </c>
      <c r="H106" s="143"/>
      <c r="I106" s="103" t="s">
        <v>722</v>
      </c>
      <c r="J106" s="104" t="s">
        <v>722</v>
      </c>
      <c r="K106" s="103" t="s">
        <v>722</v>
      </c>
      <c r="L106" s="104" t="s">
        <v>722</v>
      </c>
      <c r="M106" s="103" t="s">
        <v>722</v>
      </c>
      <c r="N106" s="104" t="s">
        <v>722</v>
      </c>
    </row>
    <row r="107" spans="1:14" s="66" customFormat="1" ht="13.9" customHeight="1" thickBot="1" x14ac:dyDescent="0.3">
      <c r="A107" s="142" t="s">
        <v>677</v>
      </c>
      <c r="B107" s="62" t="s">
        <v>312</v>
      </c>
      <c r="C107" s="63">
        <v>14.088461538461543</v>
      </c>
      <c r="D107" s="63">
        <v>17.610576923076927</v>
      </c>
      <c r="E107" s="143"/>
      <c r="F107" s="144">
        <v>23.703836538461545</v>
      </c>
      <c r="G107" s="144">
        <f t="shared" si="1"/>
        <v>33.185371153846162</v>
      </c>
      <c r="H107" s="143"/>
      <c r="I107" s="103" t="s">
        <v>722</v>
      </c>
      <c r="J107" s="104" t="s">
        <v>722</v>
      </c>
      <c r="K107" s="103" t="s">
        <v>722</v>
      </c>
      <c r="L107" s="104" t="s">
        <v>722</v>
      </c>
      <c r="M107" s="103" t="s">
        <v>722</v>
      </c>
      <c r="N107" s="104" t="s">
        <v>722</v>
      </c>
    </row>
    <row r="108" spans="1:14" s="66" customFormat="1" ht="13.9" customHeight="1" thickBot="1" x14ac:dyDescent="0.3">
      <c r="A108" s="142" t="s">
        <v>677</v>
      </c>
      <c r="B108" s="62" t="s">
        <v>313</v>
      </c>
      <c r="C108" s="63">
        <v>11.423076923076923</v>
      </c>
      <c r="D108" s="63">
        <v>14.278846153846153</v>
      </c>
      <c r="E108" s="143"/>
      <c r="F108" s="144">
        <v>19.219326923076924</v>
      </c>
      <c r="G108" s="144">
        <f t="shared" si="1"/>
        <v>26.907057692307692</v>
      </c>
      <c r="H108" s="143"/>
      <c r="I108" s="103" t="s">
        <v>722</v>
      </c>
      <c r="J108" s="104" t="s">
        <v>722</v>
      </c>
      <c r="K108" s="103" t="s">
        <v>722</v>
      </c>
      <c r="L108" s="104" t="s">
        <v>722</v>
      </c>
      <c r="M108" s="103" t="s">
        <v>722</v>
      </c>
      <c r="N108" s="104" t="s">
        <v>722</v>
      </c>
    </row>
    <row r="109" spans="1:14" s="66" customFormat="1" ht="17.25" customHeight="1" thickBot="1" x14ac:dyDescent="0.3">
      <c r="A109" s="142" t="s">
        <v>677</v>
      </c>
      <c r="B109" s="62" t="s">
        <v>314</v>
      </c>
      <c r="C109" s="63">
        <v>12.565384615384616</v>
      </c>
      <c r="D109" s="63">
        <v>15.706730769230768</v>
      </c>
      <c r="E109" s="143"/>
      <c r="F109" s="144">
        <v>21.141259615384616</v>
      </c>
      <c r="G109" s="144">
        <f t="shared" si="1"/>
        <v>29.597763461538459</v>
      </c>
      <c r="H109" s="143"/>
      <c r="I109" s="103" t="s">
        <v>722</v>
      </c>
      <c r="J109" s="104" t="s">
        <v>722</v>
      </c>
      <c r="K109" s="103" t="s">
        <v>722</v>
      </c>
      <c r="L109" s="104" t="s">
        <v>722</v>
      </c>
      <c r="M109" s="103" t="s">
        <v>722</v>
      </c>
      <c r="N109" s="104" t="s">
        <v>722</v>
      </c>
    </row>
    <row r="110" spans="1:14" s="66" customFormat="1" ht="13.9" customHeight="1" thickBot="1" x14ac:dyDescent="0.3">
      <c r="A110" s="142" t="s">
        <v>677</v>
      </c>
      <c r="B110" s="62" t="s">
        <v>321</v>
      </c>
      <c r="C110" s="63">
        <v>20.942307692307693</v>
      </c>
      <c r="D110" s="63">
        <v>26.177884615384617</v>
      </c>
      <c r="E110" s="143"/>
      <c r="F110" s="144">
        <v>35.235432692307697</v>
      </c>
      <c r="G110" s="144">
        <f t="shared" si="1"/>
        <v>49.329605769230774</v>
      </c>
      <c r="H110" s="143"/>
      <c r="I110" s="103" t="s">
        <v>722</v>
      </c>
      <c r="J110" s="104" t="s">
        <v>722</v>
      </c>
      <c r="K110" s="103" t="s">
        <v>722</v>
      </c>
      <c r="L110" s="104" t="s">
        <v>722</v>
      </c>
      <c r="M110" s="103" t="s">
        <v>722</v>
      </c>
      <c r="N110" s="104" t="s">
        <v>722</v>
      </c>
    </row>
    <row r="111" spans="1:14" s="66" customFormat="1" ht="21.75" customHeight="1" thickBot="1" x14ac:dyDescent="0.3">
      <c r="A111" s="142" t="s">
        <v>677</v>
      </c>
      <c r="B111" s="62" t="s">
        <v>322</v>
      </c>
      <c r="C111" s="63">
        <v>11.423076923076923</v>
      </c>
      <c r="D111" s="63">
        <v>14.278846153846153</v>
      </c>
      <c r="E111" s="143"/>
      <c r="F111" s="144">
        <v>19.219326923076924</v>
      </c>
      <c r="G111" s="144">
        <f t="shared" si="1"/>
        <v>26.907057692307692</v>
      </c>
      <c r="H111" s="143"/>
      <c r="I111" s="103" t="s">
        <v>722</v>
      </c>
      <c r="J111" s="104" t="s">
        <v>722</v>
      </c>
      <c r="K111" s="103" t="s">
        <v>722</v>
      </c>
      <c r="L111" s="104" t="s">
        <v>722</v>
      </c>
      <c r="M111" s="103" t="s">
        <v>722</v>
      </c>
      <c r="N111" s="104" t="s">
        <v>722</v>
      </c>
    </row>
    <row r="112" spans="1:14" s="66" customFormat="1" ht="13.9" customHeight="1" thickBot="1" x14ac:dyDescent="0.3">
      <c r="A112" s="142" t="s">
        <v>677</v>
      </c>
      <c r="B112" s="62" t="s">
        <v>323</v>
      </c>
      <c r="C112" s="63">
        <v>12.184615384615386</v>
      </c>
      <c r="D112" s="63">
        <v>15.230769230769232</v>
      </c>
      <c r="E112" s="143"/>
      <c r="F112" s="144">
        <v>20.500615384615386</v>
      </c>
      <c r="G112" s="144">
        <f t="shared" si="1"/>
        <v>28.700861538461538</v>
      </c>
      <c r="H112" s="143"/>
      <c r="I112" s="103" t="s">
        <v>722</v>
      </c>
      <c r="J112" s="104" t="s">
        <v>722</v>
      </c>
      <c r="K112" s="103" t="s">
        <v>722</v>
      </c>
      <c r="L112" s="104" t="s">
        <v>722</v>
      </c>
      <c r="M112" s="103" t="s">
        <v>722</v>
      </c>
      <c r="N112" s="104" t="s">
        <v>722</v>
      </c>
    </row>
    <row r="113" spans="1:14" s="66" customFormat="1" ht="13.9" customHeight="1" thickBot="1" x14ac:dyDescent="0.3">
      <c r="A113" s="142" t="s">
        <v>677</v>
      </c>
      <c r="B113" s="62" t="s">
        <v>324</v>
      </c>
      <c r="C113" s="63">
        <v>12.946153846153848</v>
      </c>
      <c r="D113" s="63">
        <v>16.18269230769231</v>
      </c>
      <c r="E113" s="143"/>
      <c r="F113" s="144">
        <v>21.781903846153849</v>
      </c>
      <c r="G113" s="144">
        <f t="shared" si="1"/>
        <v>30.494665384615388</v>
      </c>
      <c r="H113" s="143"/>
      <c r="I113" s="103" t="s">
        <v>722</v>
      </c>
      <c r="J113" s="104" t="s">
        <v>722</v>
      </c>
      <c r="K113" s="103" t="s">
        <v>722</v>
      </c>
      <c r="L113" s="104" t="s">
        <v>722</v>
      </c>
      <c r="M113" s="103" t="s">
        <v>722</v>
      </c>
      <c r="N113" s="104" t="s">
        <v>722</v>
      </c>
    </row>
    <row r="114" spans="1:14" s="66" customFormat="1" ht="13.9" customHeight="1" thickBot="1" x14ac:dyDescent="0.3">
      <c r="A114" s="142" t="s">
        <v>677</v>
      </c>
      <c r="B114" s="62" t="s">
        <v>325</v>
      </c>
      <c r="C114" s="63">
        <v>15.23076923076923</v>
      </c>
      <c r="D114" s="63">
        <v>19.038461538461537</v>
      </c>
      <c r="E114" s="143"/>
      <c r="F114" s="144">
        <v>25.62576923076923</v>
      </c>
      <c r="G114" s="144">
        <f t="shared" si="1"/>
        <v>35.876076923076916</v>
      </c>
      <c r="H114" s="143"/>
      <c r="I114" s="103" t="s">
        <v>722</v>
      </c>
      <c r="J114" s="104" t="s">
        <v>722</v>
      </c>
      <c r="K114" s="103" t="s">
        <v>722</v>
      </c>
      <c r="L114" s="104" t="s">
        <v>722</v>
      </c>
      <c r="M114" s="103" t="s">
        <v>722</v>
      </c>
      <c r="N114" s="104" t="s">
        <v>722</v>
      </c>
    </row>
    <row r="115" spans="1:14" s="66" customFormat="1" ht="13.9" customHeight="1" thickBot="1" x14ac:dyDescent="0.3">
      <c r="A115" s="142" t="s">
        <v>677</v>
      </c>
      <c r="B115" s="62" t="s">
        <v>326</v>
      </c>
      <c r="C115" s="63">
        <v>17.134615384615383</v>
      </c>
      <c r="D115" s="63">
        <v>21.41826923076923</v>
      </c>
      <c r="E115" s="143"/>
      <c r="F115" s="144">
        <v>28.828990384615384</v>
      </c>
      <c r="G115" s="144">
        <f t="shared" si="1"/>
        <v>40.360586538461533</v>
      </c>
      <c r="H115" s="143"/>
      <c r="I115" s="103" t="s">
        <v>722</v>
      </c>
      <c r="J115" s="104" t="s">
        <v>722</v>
      </c>
      <c r="K115" s="103" t="s">
        <v>722</v>
      </c>
      <c r="L115" s="104" t="s">
        <v>722</v>
      </c>
      <c r="M115" s="103" t="s">
        <v>722</v>
      </c>
      <c r="N115" s="104" t="s">
        <v>722</v>
      </c>
    </row>
    <row r="116" spans="1:14" ht="13.9" customHeight="1" thickBot="1" x14ac:dyDescent="0.25">
      <c r="A116" s="147" t="s">
        <v>677</v>
      </c>
      <c r="B116" s="62" t="s">
        <v>328</v>
      </c>
      <c r="C116" s="63">
        <v>11.423076923076923</v>
      </c>
      <c r="D116" s="63">
        <v>14.278846153846153</v>
      </c>
      <c r="E116" s="68"/>
      <c r="F116" s="69">
        <v>19.219326923076924</v>
      </c>
      <c r="G116" s="69">
        <f t="shared" si="1"/>
        <v>26.907057692307692</v>
      </c>
      <c r="H116" s="68"/>
      <c r="I116" s="103" t="s">
        <v>722</v>
      </c>
      <c r="J116" s="104" t="s">
        <v>722</v>
      </c>
      <c r="K116" s="103" t="s">
        <v>722</v>
      </c>
      <c r="L116" s="104" t="s">
        <v>722</v>
      </c>
      <c r="M116" s="103" t="s">
        <v>722</v>
      </c>
      <c r="N116" s="104" t="s">
        <v>722</v>
      </c>
    </row>
    <row r="117" spans="1:14" s="66" customFormat="1" ht="13.9" customHeight="1" thickBot="1" x14ac:dyDescent="0.3">
      <c r="A117" s="142" t="s">
        <v>677</v>
      </c>
      <c r="B117" s="62" t="s">
        <v>331</v>
      </c>
      <c r="C117" s="63">
        <v>12.184615384615386</v>
      </c>
      <c r="D117" s="63">
        <v>15.230769230769232</v>
      </c>
      <c r="E117" s="143"/>
      <c r="F117" s="144">
        <v>20.500615384615386</v>
      </c>
      <c r="G117" s="144">
        <f t="shared" si="1"/>
        <v>28.700861538461538</v>
      </c>
      <c r="H117" s="143"/>
      <c r="I117" s="103" t="s">
        <v>722</v>
      </c>
      <c r="J117" s="104" t="s">
        <v>722</v>
      </c>
      <c r="K117" s="103" t="s">
        <v>722</v>
      </c>
      <c r="L117" s="104" t="s">
        <v>722</v>
      </c>
      <c r="M117" s="103" t="s">
        <v>722</v>
      </c>
      <c r="N117" s="104" t="s">
        <v>722</v>
      </c>
    </row>
    <row r="118" spans="1:14" s="66" customFormat="1" ht="13.9" customHeight="1" thickBot="1" x14ac:dyDescent="0.3">
      <c r="A118" s="142" t="s">
        <v>677</v>
      </c>
      <c r="B118" s="62" t="s">
        <v>332</v>
      </c>
      <c r="C118" s="63">
        <v>13.32692307692308</v>
      </c>
      <c r="D118" s="63">
        <v>16.65865384615385</v>
      </c>
      <c r="E118" s="143"/>
      <c r="F118" s="144">
        <v>22.422548076923082</v>
      </c>
      <c r="G118" s="144">
        <f t="shared" si="1"/>
        <v>31.391567307692313</v>
      </c>
      <c r="H118" s="143"/>
      <c r="I118" s="103" t="s">
        <v>722</v>
      </c>
      <c r="J118" s="104" t="s">
        <v>722</v>
      </c>
      <c r="K118" s="103" t="s">
        <v>722</v>
      </c>
      <c r="L118" s="104" t="s">
        <v>722</v>
      </c>
      <c r="M118" s="103" t="s">
        <v>722</v>
      </c>
      <c r="N118" s="104" t="s">
        <v>722</v>
      </c>
    </row>
    <row r="119" spans="1:14" s="66" customFormat="1" ht="13.9" customHeight="1" thickBot="1" x14ac:dyDescent="0.3">
      <c r="A119" s="142" t="s">
        <v>677</v>
      </c>
      <c r="B119" s="62" t="s">
        <v>333</v>
      </c>
      <c r="C119" s="63">
        <v>14.088461538461543</v>
      </c>
      <c r="D119" s="63">
        <v>17.610576923076927</v>
      </c>
      <c r="E119" s="143"/>
      <c r="F119" s="144">
        <v>23.703836538461545</v>
      </c>
      <c r="G119" s="144">
        <f t="shared" si="1"/>
        <v>33.185371153846162</v>
      </c>
      <c r="H119" s="143"/>
      <c r="I119" s="103" t="s">
        <v>722</v>
      </c>
      <c r="J119" s="104" t="s">
        <v>722</v>
      </c>
      <c r="K119" s="103" t="s">
        <v>722</v>
      </c>
      <c r="L119" s="104" t="s">
        <v>722</v>
      </c>
      <c r="M119" s="103" t="s">
        <v>722</v>
      </c>
      <c r="N119" s="104" t="s">
        <v>722</v>
      </c>
    </row>
    <row r="120" spans="1:14" s="66" customFormat="1" ht="13.9" customHeight="1" thickBot="1" x14ac:dyDescent="0.3">
      <c r="A120" s="142" t="s">
        <v>677</v>
      </c>
      <c r="B120" s="62" t="s">
        <v>334</v>
      </c>
      <c r="C120" s="63">
        <v>15.23076923076923</v>
      </c>
      <c r="D120" s="63">
        <v>19.038461538461537</v>
      </c>
      <c r="E120" s="143"/>
      <c r="F120" s="144">
        <v>25.62576923076923</v>
      </c>
      <c r="G120" s="144">
        <f t="shared" si="1"/>
        <v>35.876076923076916</v>
      </c>
      <c r="H120" s="143"/>
      <c r="I120" s="103" t="s">
        <v>722</v>
      </c>
      <c r="J120" s="104" t="s">
        <v>722</v>
      </c>
      <c r="K120" s="103" t="s">
        <v>722</v>
      </c>
      <c r="L120" s="104" t="s">
        <v>722</v>
      </c>
      <c r="M120" s="103" t="s">
        <v>722</v>
      </c>
      <c r="N120" s="104" t="s">
        <v>722</v>
      </c>
    </row>
    <row r="121" spans="1:14" s="66" customFormat="1" ht="13.9" customHeight="1" thickBot="1" x14ac:dyDescent="0.3">
      <c r="A121" s="142" t="s">
        <v>677</v>
      </c>
      <c r="B121" s="62" t="s">
        <v>337</v>
      </c>
      <c r="C121" s="63">
        <v>20.942307692307693</v>
      </c>
      <c r="D121" s="63">
        <v>26.177884615384617</v>
      </c>
      <c r="E121" s="143"/>
      <c r="F121" s="144">
        <v>35.235432692307697</v>
      </c>
      <c r="G121" s="144">
        <f t="shared" si="1"/>
        <v>49.329605769230774</v>
      </c>
      <c r="H121" s="143"/>
      <c r="I121" s="103" t="s">
        <v>722</v>
      </c>
      <c r="J121" s="104" t="s">
        <v>722</v>
      </c>
      <c r="K121" s="103" t="s">
        <v>722</v>
      </c>
      <c r="L121" s="104" t="s">
        <v>722</v>
      </c>
      <c r="M121" s="103" t="s">
        <v>722</v>
      </c>
      <c r="N121" s="104" t="s">
        <v>722</v>
      </c>
    </row>
    <row r="122" spans="1:14" ht="13.9" customHeight="1" thickBot="1" x14ac:dyDescent="0.25">
      <c r="A122" s="147" t="s">
        <v>677</v>
      </c>
      <c r="B122" s="62" t="s">
        <v>339</v>
      </c>
      <c r="C122" s="63">
        <v>22.846153846153847</v>
      </c>
      <c r="D122" s="63">
        <v>28.557692307692307</v>
      </c>
      <c r="E122" s="68"/>
      <c r="F122" s="69">
        <v>38.438653846153848</v>
      </c>
      <c r="G122" s="69">
        <f t="shared" si="1"/>
        <v>53.814115384615384</v>
      </c>
      <c r="H122" s="68"/>
      <c r="I122" s="103" t="s">
        <v>722</v>
      </c>
      <c r="J122" s="104" t="s">
        <v>722</v>
      </c>
      <c r="K122" s="103" t="s">
        <v>722</v>
      </c>
      <c r="L122" s="104" t="s">
        <v>722</v>
      </c>
      <c r="M122" s="103" t="s">
        <v>722</v>
      </c>
      <c r="N122" s="104" t="s">
        <v>722</v>
      </c>
    </row>
    <row r="123" spans="1:14" s="66" customFormat="1" ht="13.9" customHeight="1" thickBot="1" x14ac:dyDescent="0.3">
      <c r="A123" s="142" t="s">
        <v>677</v>
      </c>
      <c r="B123" s="62" t="s">
        <v>346</v>
      </c>
      <c r="C123" s="63">
        <v>17.134615384615383</v>
      </c>
      <c r="D123" s="63">
        <v>21.41826923076923</v>
      </c>
      <c r="E123" s="143"/>
      <c r="F123" s="144">
        <v>28.828990384615384</v>
      </c>
      <c r="G123" s="144">
        <f t="shared" si="1"/>
        <v>40.360586538461533</v>
      </c>
      <c r="H123" s="143"/>
      <c r="I123" s="103" t="s">
        <v>722</v>
      </c>
      <c r="J123" s="104" t="s">
        <v>722</v>
      </c>
      <c r="K123" s="103" t="s">
        <v>722</v>
      </c>
      <c r="L123" s="104" t="s">
        <v>722</v>
      </c>
      <c r="M123" s="103" t="s">
        <v>722</v>
      </c>
      <c r="N123" s="104" t="s">
        <v>722</v>
      </c>
    </row>
    <row r="124" spans="1:14" s="66" customFormat="1" ht="13.9" customHeight="1" thickBot="1" x14ac:dyDescent="0.3">
      <c r="A124" s="142" t="s">
        <v>677</v>
      </c>
      <c r="B124" s="62" t="s">
        <v>347</v>
      </c>
      <c r="C124" s="63">
        <v>19.038461538461544</v>
      </c>
      <c r="D124" s="63">
        <v>23.798076923076927</v>
      </c>
      <c r="E124" s="143"/>
      <c r="F124" s="144">
        <v>32.032211538461546</v>
      </c>
      <c r="G124" s="144">
        <f t="shared" si="1"/>
        <v>44.845096153846164</v>
      </c>
      <c r="H124" s="143"/>
      <c r="I124" s="103" t="s">
        <v>722</v>
      </c>
      <c r="J124" s="104" t="s">
        <v>722</v>
      </c>
      <c r="K124" s="103" t="s">
        <v>722</v>
      </c>
      <c r="L124" s="104" t="s">
        <v>722</v>
      </c>
      <c r="M124" s="103" t="s">
        <v>722</v>
      </c>
      <c r="N124" s="104" t="s">
        <v>722</v>
      </c>
    </row>
    <row r="125" spans="1:14" s="66" customFormat="1" ht="13.9" customHeight="1" thickBot="1" x14ac:dyDescent="0.3">
      <c r="A125" s="142" t="s">
        <v>677</v>
      </c>
      <c r="B125" s="62" t="s">
        <v>353</v>
      </c>
      <c r="C125" s="63">
        <v>13.32692307692308</v>
      </c>
      <c r="D125" s="63">
        <v>16.65865384615385</v>
      </c>
      <c r="E125" s="143"/>
      <c r="F125" s="144">
        <v>22.422548076923082</v>
      </c>
      <c r="G125" s="144">
        <f t="shared" si="1"/>
        <v>31.391567307692313</v>
      </c>
      <c r="H125" s="143"/>
      <c r="I125" s="103" t="s">
        <v>722</v>
      </c>
      <c r="J125" s="104" t="s">
        <v>722</v>
      </c>
      <c r="K125" s="103" t="s">
        <v>722</v>
      </c>
      <c r="L125" s="104" t="s">
        <v>722</v>
      </c>
      <c r="M125" s="103" t="s">
        <v>722</v>
      </c>
      <c r="N125" s="104" t="s">
        <v>722</v>
      </c>
    </row>
    <row r="126" spans="1:14" s="66" customFormat="1" ht="13.9" customHeight="1" thickBot="1" x14ac:dyDescent="0.3">
      <c r="A126" s="142" t="s">
        <v>677</v>
      </c>
      <c r="B126" s="62" t="s">
        <v>354</v>
      </c>
      <c r="C126" s="63">
        <v>11.423076923076923</v>
      </c>
      <c r="D126" s="63">
        <v>14.278846153846153</v>
      </c>
      <c r="E126" s="143"/>
      <c r="F126" s="144">
        <v>19.219326923076924</v>
      </c>
      <c r="G126" s="144">
        <f t="shared" si="1"/>
        <v>26.907057692307692</v>
      </c>
      <c r="H126" s="143"/>
      <c r="I126" s="103" t="s">
        <v>722</v>
      </c>
      <c r="J126" s="104" t="s">
        <v>722</v>
      </c>
      <c r="K126" s="103" t="s">
        <v>722</v>
      </c>
      <c r="L126" s="104" t="s">
        <v>722</v>
      </c>
      <c r="M126" s="103" t="s">
        <v>722</v>
      </c>
      <c r="N126" s="104" t="s">
        <v>722</v>
      </c>
    </row>
    <row r="127" spans="1:14" s="66" customFormat="1" ht="13.9" customHeight="1" thickBot="1" x14ac:dyDescent="0.3">
      <c r="A127" s="142" t="s">
        <v>677</v>
      </c>
      <c r="B127" s="62" t="s">
        <v>357</v>
      </c>
      <c r="C127" s="63">
        <v>13.32692307692308</v>
      </c>
      <c r="D127" s="63">
        <v>16.65865384615385</v>
      </c>
      <c r="E127" s="143"/>
      <c r="F127" s="144">
        <v>22.422548076923082</v>
      </c>
      <c r="G127" s="144">
        <f t="shared" si="1"/>
        <v>31.391567307692313</v>
      </c>
      <c r="H127" s="143"/>
      <c r="I127" s="103" t="s">
        <v>722</v>
      </c>
      <c r="J127" s="104" t="s">
        <v>722</v>
      </c>
      <c r="K127" s="103" t="s">
        <v>722</v>
      </c>
      <c r="L127" s="104" t="s">
        <v>722</v>
      </c>
      <c r="M127" s="103" t="s">
        <v>722</v>
      </c>
      <c r="N127" s="104" t="s">
        <v>722</v>
      </c>
    </row>
    <row r="128" spans="1:14" s="66" customFormat="1" ht="13.9" customHeight="1" thickBot="1" x14ac:dyDescent="0.3">
      <c r="A128" s="142" t="s">
        <v>677</v>
      </c>
      <c r="B128" s="62" t="s">
        <v>358</v>
      </c>
      <c r="C128" s="63">
        <v>15.23076923076923</v>
      </c>
      <c r="D128" s="63">
        <v>19.038461538461537</v>
      </c>
      <c r="E128" s="143"/>
      <c r="F128" s="144">
        <v>25.62576923076923</v>
      </c>
      <c r="G128" s="144">
        <f t="shared" si="1"/>
        <v>35.876076923076916</v>
      </c>
      <c r="H128" s="143"/>
      <c r="I128" s="103" t="s">
        <v>722</v>
      </c>
      <c r="J128" s="104" t="s">
        <v>722</v>
      </c>
      <c r="K128" s="103" t="s">
        <v>722</v>
      </c>
      <c r="L128" s="104" t="s">
        <v>722</v>
      </c>
      <c r="M128" s="103" t="s">
        <v>722</v>
      </c>
      <c r="N128" s="104" t="s">
        <v>722</v>
      </c>
    </row>
    <row r="129" spans="1:14" ht="13.9" customHeight="1" thickBot="1" x14ac:dyDescent="0.25">
      <c r="A129" s="146" t="s">
        <v>677</v>
      </c>
      <c r="B129" s="62" t="s">
        <v>338</v>
      </c>
      <c r="C129" s="63">
        <v>22.846153846153847</v>
      </c>
      <c r="D129" s="63">
        <v>28.557692307692307</v>
      </c>
      <c r="E129" s="70"/>
      <c r="F129" s="69">
        <v>38.438653846153848</v>
      </c>
      <c r="G129" s="69">
        <f t="shared" si="1"/>
        <v>53.814115384615384</v>
      </c>
      <c r="H129" s="70"/>
      <c r="I129" s="103" t="s">
        <v>722</v>
      </c>
      <c r="J129" s="104" t="s">
        <v>722</v>
      </c>
      <c r="K129" s="103" t="s">
        <v>722</v>
      </c>
      <c r="L129" s="104" t="s">
        <v>722</v>
      </c>
      <c r="M129" s="103" t="s">
        <v>722</v>
      </c>
      <c r="N129" s="104" t="s">
        <v>722</v>
      </c>
    </row>
    <row r="130" spans="1:14" ht="13.9" customHeight="1" thickBot="1" x14ac:dyDescent="0.25">
      <c r="A130" s="146" t="s">
        <v>677</v>
      </c>
      <c r="B130" s="62" t="s">
        <v>359</v>
      </c>
      <c r="C130" s="63">
        <v>26.65384615384616</v>
      </c>
      <c r="D130" s="63">
        <v>33.317307692307701</v>
      </c>
      <c r="E130" s="70"/>
      <c r="F130" s="69">
        <v>44.845096153846164</v>
      </c>
      <c r="G130" s="69">
        <f t="shared" si="1"/>
        <v>62.783134615384625</v>
      </c>
      <c r="H130" s="70"/>
      <c r="I130" s="103" t="s">
        <v>722</v>
      </c>
      <c r="J130" s="104" t="s">
        <v>722</v>
      </c>
      <c r="K130" s="103" t="s">
        <v>722</v>
      </c>
      <c r="L130" s="104" t="s">
        <v>722</v>
      </c>
      <c r="M130" s="103" t="s">
        <v>722</v>
      </c>
      <c r="N130" s="104" t="s">
        <v>722</v>
      </c>
    </row>
    <row r="131" spans="1:14" s="66" customFormat="1" ht="13.9" customHeight="1" thickBot="1" x14ac:dyDescent="0.3">
      <c r="A131" s="142" t="s">
        <v>677</v>
      </c>
      <c r="B131" s="62" t="s">
        <v>363</v>
      </c>
      <c r="C131" s="63">
        <v>11.423076923076923</v>
      </c>
      <c r="D131" s="63">
        <v>14.278846153846153</v>
      </c>
      <c r="E131" s="143"/>
      <c r="F131" s="144">
        <v>19.219326923076924</v>
      </c>
      <c r="G131" s="144">
        <f t="shared" si="1"/>
        <v>26.907057692307692</v>
      </c>
      <c r="H131" s="143"/>
      <c r="I131" s="103" t="s">
        <v>722</v>
      </c>
      <c r="J131" s="104" t="s">
        <v>722</v>
      </c>
      <c r="K131" s="103" t="s">
        <v>722</v>
      </c>
      <c r="L131" s="104" t="s">
        <v>722</v>
      </c>
      <c r="M131" s="103" t="s">
        <v>722</v>
      </c>
      <c r="N131" s="104" t="s">
        <v>722</v>
      </c>
    </row>
    <row r="132" spans="1:14" s="66" customFormat="1" ht="13.9" customHeight="1" thickBot="1" x14ac:dyDescent="0.3">
      <c r="A132" s="142" t="s">
        <v>677</v>
      </c>
      <c r="B132" s="62" t="s">
        <v>364</v>
      </c>
      <c r="C132" s="63">
        <v>13.32692307692308</v>
      </c>
      <c r="D132" s="63">
        <v>16.65865384615385</v>
      </c>
      <c r="E132" s="143"/>
      <c r="F132" s="144">
        <v>22.422548076923082</v>
      </c>
      <c r="G132" s="144">
        <f t="shared" ref="G132:G195" si="2">F132*1.4</f>
        <v>31.391567307692313</v>
      </c>
      <c r="H132" s="143"/>
      <c r="I132" s="103" t="s">
        <v>722</v>
      </c>
      <c r="J132" s="104" t="s">
        <v>722</v>
      </c>
      <c r="K132" s="103" t="s">
        <v>722</v>
      </c>
      <c r="L132" s="104" t="s">
        <v>722</v>
      </c>
      <c r="M132" s="103" t="s">
        <v>722</v>
      </c>
      <c r="N132" s="104" t="s">
        <v>722</v>
      </c>
    </row>
    <row r="133" spans="1:14" s="66" customFormat="1" ht="13.9" customHeight="1" thickBot="1" x14ac:dyDescent="0.3">
      <c r="A133" s="142" t="s">
        <v>677</v>
      </c>
      <c r="B133" s="62" t="s">
        <v>365</v>
      </c>
      <c r="C133" s="63">
        <v>12.184615384615386</v>
      </c>
      <c r="D133" s="63">
        <v>15.230769230769232</v>
      </c>
      <c r="E133" s="143"/>
      <c r="F133" s="144">
        <v>20.500615384615386</v>
      </c>
      <c r="G133" s="144">
        <f t="shared" si="2"/>
        <v>28.700861538461538</v>
      </c>
      <c r="H133" s="143"/>
      <c r="I133" s="103" t="s">
        <v>722</v>
      </c>
      <c r="J133" s="104" t="s">
        <v>722</v>
      </c>
      <c r="K133" s="103" t="s">
        <v>722</v>
      </c>
      <c r="L133" s="104" t="s">
        <v>722</v>
      </c>
      <c r="M133" s="103" t="s">
        <v>722</v>
      </c>
      <c r="N133" s="104" t="s">
        <v>722</v>
      </c>
    </row>
    <row r="134" spans="1:14" s="66" customFormat="1" ht="13.9" customHeight="1" thickBot="1" x14ac:dyDescent="0.3">
      <c r="A134" s="142" t="s">
        <v>677</v>
      </c>
      <c r="B134" s="62" t="s">
        <v>375</v>
      </c>
      <c r="C134" s="63">
        <v>30.46153846153846</v>
      </c>
      <c r="D134" s="63">
        <v>38.076923076923073</v>
      </c>
      <c r="E134" s="143"/>
      <c r="F134" s="144">
        <v>51.251538461538459</v>
      </c>
      <c r="G134" s="144">
        <f t="shared" si="2"/>
        <v>71.752153846153831</v>
      </c>
      <c r="H134" s="143"/>
      <c r="I134" s="103" t="s">
        <v>722</v>
      </c>
      <c r="J134" s="104" t="s">
        <v>722</v>
      </c>
      <c r="K134" s="103" t="s">
        <v>722</v>
      </c>
      <c r="L134" s="104" t="s">
        <v>722</v>
      </c>
      <c r="M134" s="103" t="s">
        <v>722</v>
      </c>
      <c r="N134" s="104" t="s">
        <v>722</v>
      </c>
    </row>
    <row r="135" spans="1:14" ht="13.9" customHeight="1" thickBot="1" x14ac:dyDescent="0.25">
      <c r="A135" s="147" t="s">
        <v>677</v>
      </c>
      <c r="B135" s="62" t="s">
        <v>376</v>
      </c>
      <c r="C135" s="63">
        <v>19.038461538461544</v>
      </c>
      <c r="D135" s="63">
        <v>23.798076923076927</v>
      </c>
      <c r="E135" s="68"/>
      <c r="F135" s="69">
        <v>32.032211538461546</v>
      </c>
      <c r="G135" s="69">
        <f t="shared" si="2"/>
        <v>44.845096153846164</v>
      </c>
      <c r="H135" s="68"/>
      <c r="I135" s="103" t="s">
        <v>722</v>
      </c>
      <c r="J135" s="104" t="s">
        <v>722</v>
      </c>
      <c r="K135" s="103" t="s">
        <v>722</v>
      </c>
      <c r="L135" s="104" t="s">
        <v>722</v>
      </c>
      <c r="M135" s="103" t="s">
        <v>722</v>
      </c>
      <c r="N135" s="104" t="s">
        <v>722</v>
      </c>
    </row>
    <row r="136" spans="1:14" s="66" customFormat="1" ht="13.9" customHeight="1" thickBot="1" x14ac:dyDescent="0.3">
      <c r="A136" s="142" t="s">
        <v>677</v>
      </c>
      <c r="B136" s="62" t="s">
        <v>378</v>
      </c>
      <c r="C136" s="63">
        <v>15.23076923076923</v>
      </c>
      <c r="D136" s="63">
        <v>19.038461538461537</v>
      </c>
      <c r="E136" s="143"/>
      <c r="F136" s="144">
        <v>25.62576923076923</v>
      </c>
      <c r="G136" s="144">
        <f t="shared" si="2"/>
        <v>35.876076923076916</v>
      </c>
      <c r="H136" s="143"/>
      <c r="I136" s="103" t="s">
        <v>722</v>
      </c>
      <c r="J136" s="104" t="s">
        <v>722</v>
      </c>
      <c r="K136" s="103" t="s">
        <v>722</v>
      </c>
      <c r="L136" s="104" t="s">
        <v>722</v>
      </c>
      <c r="M136" s="103" t="s">
        <v>722</v>
      </c>
      <c r="N136" s="104" t="s">
        <v>722</v>
      </c>
    </row>
    <row r="137" spans="1:14" s="66" customFormat="1" ht="13.9" customHeight="1" thickBot="1" x14ac:dyDescent="0.3">
      <c r="A137" s="142" t="s">
        <v>677</v>
      </c>
      <c r="B137" s="62" t="s">
        <v>380</v>
      </c>
      <c r="C137" s="63">
        <v>22.846153846153847</v>
      </c>
      <c r="D137" s="63">
        <v>28.557692307692307</v>
      </c>
      <c r="E137" s="143"/>
      <c r="F137" s="144">
        <v>38.438653846153848</v>
      </c>
      <c r="G137" s="144">
        <f t="shared" si="2"/>
        <v>53.814115384615384</v>
      </c>
      <c r="H137" s="143"/>
      <c r="I137" s="103" t="s">
        <v>722</v>
      </c>
      <c r="J137" s="104" t="s">
        <v>722</v>
      </c>
      <c r="K137" s="103" t="s">
        <v>722</v>
      </c>
      <c r="L137" s="104" t="s">
        <v>722</v>
      </c>
      <c r="M137" s="103" t="s">
        <v>722</v>
      </c>
      <c r="N137" s="104" t="s">
        <v>722</v>
      </c>
    </row>
    <row r="138" spans="1:14" s="66" customFormat="1" ht="13.9" customHeight="1" thickBot="1" x14ac:dyDescent="0.3">
      <c r="A138" s="142" t="s">
        <v>677</v>
      </c>
      <c r="B138" s="62" t="s">
        <v>381</v>
      </c>
      <c r="C138" s="63">
        <v>24.750000000000004</v>
      </c>
      <c r="D138" s="63">
        <v>30.937500000000004</v>
      </c>
      <c r="E138" s="143"/>
      <c r="F138" s="144">
        <v>41.641875000000006</v>
      </c>
      <c r="G138" s="144">
        <f t="shared" si="2"/>
        <v>58.298625000000001</v>
      </c>
      <c r="H138" s="143"/>
      <c r="I138" s="103" t="s">
        <v>722</v>
      </c>
      <c r="J138" s="104" t="s">
        <v>722</v>
      </c>
      <c r="K138" s="103" t="s">
        <v>722</v>
      </c>
      <c r="L138" s="104" t="s">
        <v>722</v>
      </c>
      <c r="M138" s="103" t="s">
        <v>722</v>
      </c>
      <c r="N138" s="104" t="s">
        <v>722</v>
      </c>
    </row>
    <row r="139" spans="1:14" s="66" customFormat="1" ht="13.9" customHeight="1" thickBot="1" x14ac:dyDescent="0.3">
      <c r="A139" s="142" t="s">
        <v>677</v>
      </c>
      <c r="B139" s="62" t="s">
        <v>382</v>
      </c>
      <c r="C139" s="63">
        <v>19.038461538461544</v>
      </c>
      <c r="D139" s="63">
        <v>23.798076923076927</v>
      </c>
      <c r="E139" s="143"/>
      <c r="F139" s="144">
        <v>32.032211538461546</v>
      </c>
      <c r="G139" s="144">
        <f t="shared" si="2"/>
        <v>44.845096153846164</v>
      </c>
      <c r="H139" s="143"/>
      <c r="I139" s="103" t="s">
        <v>722</v>
      </c>
      <c r="J139" s="104" t="s">
        <v>722</v>
      </c>
      <c r="K139" s="103" t="s">
        <v>722</v>
      </c>
      <c r="L139" s="104" t="s">
        <v>722</v>
      </c>
      <c r="M139" s="103" t="s">
        <v>722</v>
      </c>
      <c r="N139" s="104" t="s">
        <v>722</v>
      </c>
    </row>
    <row r="140" spans="1:14" s="66" customFormat="1" ht="13.9" customHeight="1" thickBot="1" x14ac:dyDescent="0.3">
      <c r="A140" s="142" t="s">
        <v>677</v>
      </c>
      <c r="B140" s="62" t="s">
        <v>387</v>
      </c>
      <c r="C140" s="63">
        <v>11.365200000000002</v>
      </c>
      <c r="D140" s="63">
        <v>14.2065</v>
      </c>
      <c r="E140" s="143"/>
      <c r="F140" s="144">
        <v>19.121949000000001</v>
      </c>
      <c r="G140" s="144">
        <f t="shared" si="2"/>
        <v>26.770728599999998</v>
      </c>
      <c r="H140" s="143"/>
      <c r="I140" s="103" t="s">
        <v>722</v>
      </c>
      <c r="J140" s="104" t="s">
        <v>722</v>
      </c>
      <c r="K140" s="103" t="s">
        <v>722</v>
      </c>
      <c r="L140" s="104" t="s">
        <v>722</v>
      </c>
      <c r="M140" s="103" t="s">
        <v>722</v>
      </c>
      <c r="N140" s="104" t="s">
        <v>722</v>
      </c>
    </row>
    <row r="141" spans="1:14" s="66" customFormat="1" ht="13.9" customHeight="1" thickBot="1" x14ac:dyDescent="0.3">
      <c r="A141" s="142" t="s">
        <v>677</v>
      </c>
      <c r="B141" s="62" t="s">
        <v>388</v>
      </c>
      <c r="C141" s="63">
        <v>12.184615384615386</v>
      </c>
      <c r="D141" s="63">
        <v>15.230769230769232</v>
      </c>
      <c r="E141" s="143"/>
      <c r="F141" s="144">
        <v>20.500615384615386</v>
      </c>
      <c r="G141" s="144">
        <f t="shared" si="2"/>
        <v>28.700861538461538</v>
      </c>
      <c r="H141" s="143"/>
      <c r="I141" s="103" t="s">
        <v>722</v>
      </c>
      <c r="J141" s="104" t="s">
        <v>722</v>
      </c>
      <c r="K141" s="103" t="s">
        <v>722</v>
      </c>
      <c r="L141" s="104" t="s">
        <v>722</v>
      </c>
      <c r="M141" s="103" t="s">
        <v>722</v>
      </c>
      <c r="N141" s="104" t="s">
        <v>722</v>
      </c>
    </row>
    <row r="142" spans="1:14" s="66" customFormat="1" ht="13.9" customHeight="1" thickBot="1" x14ac:dyDescent="0.3">
      <c r="A142" s="142" t="s">
        <v>677</v>
      </c>
      <c r="B142" s="62" t="s">
        <v>409</v>
      </c>
      <c r="C142" s="63">
        <v>12.946153846153848</v>
      </c>
      <c r="D142" s="63">
        <v>16.18269230769231</v>
      </c>
      <c r="E142" s="143"/>
      <c r="F142" s="144">
        <v>21.781903846153849</v>
      </c>
      <c r="G142" s="144">
        <f t="shared" si="2"/>
        <v>30.494665384615388</v>
      </c>
      <c r="H142" s="143"/>
      <c r="I142" s="103" t="s">
        <v>722</v>
      </c>
      <c r="J142" s="104" t="s">
        <v>722</v>
      </c>
      <c r="K142" s="103" t="s">
        <v>722</v>
      </c>
      <c r="L142" s="104" t="s">
        <v>722</v>
      </c>
      <c r="M142" s="103" t="s">
        <v>722</v>
      </c>
      <c r="N142" s="104" t="s">
        <v>722</v>
      </c>
    </row>
    <row r="143" spans="1:14" s="66" customFormat="1" ht="13.9" customHeight="1" thickBot="1" x14ac:dyDescent="0.3">
      <c r="A143" s="142" t="s">
        <v>677</v>
      </c>
      <c r="B143" s="62" t="s">
        <v>410</v>
      </c>
      <c r="C143" s="63">
        <v>14.469230769230771</v>
      </c>
      <c r="D143" s="63">
        <v>18.086538461538463</v>
      </c>
      <c r="E143" s="143"/>
      <c r="F143" s="144">
        <v>24.344480769230774</v>
      </c>
      <c r="G143" s="144">
        <f t="shared" si="2"/>
        <v>34.08227307692308</v>
      </c>
      <c r="H143" s="143"/>
      <c r="I143" s="103" t="s">
        <v>722</v>
      </c>
      <c r="J143" s="104" t="s">
        <v>722</v>
      </c>
      <c r="K143" s="103" t="s">
        <v>722</v>
      </c>
      <c r="L143" s="104" t="s">
        <v>722</v>
      </c>
      <c r="M143" s="103" t="s">
        <v>722</v>
      </c>
      <c r="N143" s="104" t="s">
        <v>722</v>
      </c>
    </row>
    <row r="144" spans="1:14" ht="13.9" customHeight="1" thickBot="1" x14ac:dyDescent="0.25">
      <c r="A144" s="147" t="s">
        <v>677</v>
      </c>
      <c r="B144" s="62" t="s">
        <v>424</v>
      </c>
      <c r="C144" s="63">
        <v>11.423076923076923</v>
      </c>
      <c r="D144" s="63">
        <v>14.278846153846153</v>
      </c>
      <c r="E144" s="68"/>
      <c r="F144" s="69">
        <v>19.219326923076924</v>
      </c>
      <c r="G144" s="69">
        <f t="shared" si="2"/>
        <v>26.907057692307692</v>
      </c>
      <c r="H144" s="68"/>
      <c r="I144" s="103" t="s">
        <v>722</v>
      </c>
      <c r="J144" s="104" t="s">
        <v>722</v>
      </c>
      <c r="K144" s="103" t="s">
        <v>722</v>
      </c>
      <c r="L144" s="104" t="s">
        <v>722</v>
      </c>
      <c r="M144" s="103" t="s">
        <v>722</v>
      </c>
      <c r="N144" s="104" t="s">
        <v>722</v>
      </c>
    </row>
    <row r="145" spans="1:14" s="66" customFormat="1" ht="13.9" customHeight="1" thickBot="1" x14ac:dyDescent="0.3">
      <c r="A145" s="142" t="s">
        <v>677</v>
      </c>
      <c r="B145" s="62" t="s">
        <v>438</v>
      </c>
      <c r="C145" s="63">
        <v>17.134615384615383</v>
      </c>
      <c r="D145" s="63">
        <v>21.41826923076923</v>
      </c>
      <c r="E145" s="143"/>
      <c r="F145" s="144">
        <v>28.828990384615384</v>
      </c>
      <c r="G145" s="144">
        <f t="shared" si="2"/>
        <v>40.360586538461533</v>
      </c>
      <c r="H145" s="143"/>
      <c r="I145" s="103" t="s">
        <v>722</v>
      </c>
      <c r="J145" s="104" t="s">
        <v>722</v>
      </c>
      <c r="K145" s="103" t="s">
        <v>722</v>
      </c>
      <c r="L145" s="104" t="s">
        <v>722</v>
      </c>
      <c r="M145" s="103" t="s">
        <v>722</v>
      </c>
      <c r="N145" s="104" t="s">
        <v>722</v>
      </c>
    </row>
    <row r="146" spans="1:14" s="66" customFormat="1" ht="13.9" customHeight="1" thickBot="1" x14ac:dyDescent="0.3">
      <c r="A146" s="142" t="s">
        <v>677</v>
      </c>
      <c r="B146" s="62" t="s">
        <v>459</v>
      </c>
      <c r="C146" s="63">
        <v>19.038461538461544</v>
      </c>
      <c r="D146" s="63">
        <v>23.798076923076927</v>
      </c>
      <c r="E146" s="143"/>
      <c r="F146" s="144">
        <v>32.032211538461546</v>
      </c>
      <c r="G146" s="144">
        <f t="shared" si="2"/>
        <v>44.845096153846164</v>
      </c>
      <c r="H146" s="143"/>
      <c r="I146" s="103" t="s">
        <v>722</v>
      </c>
      <c r="J146" s="104" t="s">
        <v>722</v>
      </c>
      <c r="K146" s="103" t="s">
        <v>722</v>
      </c>
      <c r="L146" s="104" t="s">
        <v>722</v>
      </c>
      <c r="M146" s="103" t="s">
        <v>722</v>
      </c>
      <c r="N146" s="104" t="s">
        <v>722</v>
      </c>
    </row>
    <row r="147" spans="1:14" s="66" customFormat="1" ht="13.9" customHeight="1" thickBot="1" x14ac:dyDescent="0.3">
      <c r="A147" s="142" t="s">
        <v>678</v>
      </c>
      <c r="B147" s="62" t="s">
        <v>132</v>
      </c>
      <c r="C147" s="63">
        <v>19.038461538461544</v>
      </c>
      <c r="D147" s="63">
        <v>23.798076923076927</v>
      </c>
      <c r="E147" s="143"/>
      <c r="F147" s="144">
        <v>31.958437500000006</v>
      </c>
      <c r="G147" s="144">
        <f t="shared" si="2"/>
        <v>44.741812500000009</v>
      </c>
      <c r="H147" s="143"/>
      <c r="I147" s="103" t="s">
        <v>722</v>
      </c>
      <c r="J147" s="104" t="s">
        <v>722</v>
      </c>
      <c r="K147" s="103" t="s">
        <v>722</v>
      </c>
      <c r="L147" s="104" t="s">
        <v>722</v>
      </c>
      <c r="M147" s="103" t="s">
        <v>722</v>
      </c>
      <c r="N147" s="104" t="s">
        <v>722</v>
      </c>
    </row>
    <row r="148" spans="1:14" s="66" customFormat="1" ht="13.9" customHeight="1" thickBot="1" x14ac:dyDescent="0.3">
      <c r="A148" s="142" t="s">
        <v>678</v>
      </c>
      <c r="B148" s="62" t="s">
        <v>134</v>
      </c>
      <c r="C148" s="63">
        <v>22.846153846153854</v>
      </c>
      <c r="D148" s="63">
        <v>28.557692307692314</v>
      </c>
      <c r="E148" s="143"/>
      <c r="F148" s="144">
        <v>38.350125000000006</v>
      </c>
      <c r="G148" s="144">
        <f t="shared" si="2"/>
        <v>53.690175000000004</v>
      </c>
      <c r="H148" s="143"/>
      <c r="I148" s="103" t="s">
        <v>722</v>
      </c>
      <c r="J148" s="104" t="s">
        <v>722</v>
      </c>
      <c r="K148" s="103" t="s">
        <v>722</v>
      </c>
      <c r="L148" s="104" t="s">
        <v>722</v>
      </c>
      <c r="M148" s="103" t="s">
        <v>722</v>
      </c>
      <c r="N148" s="104" t="s">
        <v>722</v>
      </c>
    </row>
    <row r="149" spans="1:14" s="66" customFormat="1" ht="13.9" customHeight="1" thickBot="1" x14ac:dyDescent="0.3">
      <c r="A149" s="142" t="s">
        <v>678</v>
      </c>
      <c r="B149" s="62" t="s">
        <v>135</v>
      </c>
      <c r="C149" s="63">
        <v>26.653846153846157</v>
      </c>
      <c r="D149" s="63">
        <v>33.317307692307693</v>
      </c>
      <c r="E149" s="143"/>
      <c r="F149" s="144">
        <v>44.741812500000002</v>
      </c>
      <c r="G149" s="144">
        <f t="shared" si="2"/>
        <v>62.638537499999998</v>
      </c>
      <c r="H149" s="143"/>
      <c r="I149" s="103" t="s">
        <v>722</v>
      </c>
      <c r="J149" s="104" t="s">
        <v>722</v>
      </c>
      <c r="K149" s="103" t="s">
        <v>722</v>
      </c>
      <c r="L149" s="104" t="s">
        <v>722</v>
      </c>
      <c r="M149" s="103" t="s">
        <v>722</v>
      </c>
      <c r="N149" s="104" t="s">
        <v>722</v>
      </c>
    </row>
    <row r="150" spans="1:14" s="66" customFormat="1" ht="13.9" customHeight="1" thickBot="1" x14ac:dyDescent="0.3">
      <c r="A150" s="142" t="s">
        <v>678</v>
      </c>
      <c r="B150" s="62" t="s">
        <v>136</v>
      </c>
      <c r="C150" s="63">
        <v>28.55769230769231</v>
      </c>
      <c r="D150" s="63">
        <v>35.697115384615387</v>
      </c>
      <c r="E150" s="143"/>
      <c r="F150" s="144">
        <v>47.937656250000003</v>
      </c>
      <c r="G150" s="144">
        <f t="shared" si="2"/>
        <v>67.112718749999999</v>
      </c>
      <c r="H150" s="143"/>
      <c r="I150" s="103" t="s">
        <v>722</v>
      </c>
      <c r="J150" s="104" t="s">
        <v>722</v>
      </c>
      <c r="K150" s="103" t="s">
        <v>722</v>
      </c>
      <c r="L150" s="104" t="s">
        <v>722</v>
      </c>
      <c r="M150" s="103" t="s">
        <v>722</v>
      </c>
      <c r="N150" s="104" t="s">
        <v>722</v>
      </c>
    </row>
    <row r="151" spans="1:14" s="66" customFormat="1" ht="13.9" customHeight="1" thickBot="1" x14ac:dyDescent="0.3">
      <c r="A151" s="142" t="s">
        <v>678</v>
      </c>
      <c r="B151" s="62" t="s">
        <v>184</v>
      </c>
      <c r="C151" s="63">
        <v>20.942307692307697</v>
      </c>
      <c r="D151" s="63">
        <v>26.17788461538462</v>
      </c>
      <c r="E151" s="143"/>
      <c r="F151" s="144">
        <v>35.154281250000004</v>
      </c>
      <c r="G151" s="144">
        <f t="shared" si="2"/>
        <v>49.215993750000003</v>
      </c>
      <c r="H151" s="143"/>
      <c r="I151" s="103" t="s">
        <v>722</v>
      </c>
      <c r="J151" s="104" t="s">
        <v>722</v>
      </c>
      <c r="K151" s="103" t="s">
        <v>722</v>
      </c>
      <c r="L151" s="104" t="s">
        <v>722</v>
      </c>
      <c r="M151" s="103" t="s">
        <v>722</v>
      </c>
      <c r="N151" s="104" t="s">
        <v>722</v>
      </c>
    </row>
    <row r="152" spans="1:14" s="66" customFormat="1" ht="13.9" customHeight="1" thickBot="1" x14ac:dyDescent="0.3">
      <c r="A152" s="142" t="s">
        <v>678</v>
      </c>
      <c r="B152" s="62" t="s">
        <v>185</v>
      </c>
      <c r="C152" s="63">
        <v>22.846153846153854</v>
      </c>
      <c r="D152" s="63">
        <v>28.557692307692314</v>
      </c>
      <c r="E152" s="143"/>
      <c r="F152" s="144">
        <v>38.350125000000006</v>
      </c>
      <c r="G152" s="144">
        <f t="shared" si="2"/>
        <v>53.690175000000004</v>
      </c>
      <c r="H152" s="143"/>
      <c r="I152" s="103" t="s">
        <v>722</v>
      </c>
      <c r="J152" s="104" t="s">
        <v>722</v>
      </c>
      <c r="K152" s="103" t="s">
        <v>722</v>
      </c>
      <c r="L152" s="104" t="s">
        <v>722</v>
      </c>
      <c r="M152" s="103" t="s">
        <v>722</v>
      </c>
      <c r="N152" s="104" t="s">
        <v>722</v>
      </c>
    </row>
    <row r="153" spans="1:14" ht="13.9" customHeight="1" thickBot="1" x14ac:dyDescent="0.25">
      <c r="A153" s="146" t="s">
        <v>678</v>
      </c>
      <c r="B153" s="62" t="s">
        <v>183</v>
      </c>
      <c r="C153" s="63">
        <v>26.653846153846157</v>
      </c>
      <c r="D153" s="63">
        <v>33.317307692307693</v>
      </c>
      <c r="E153" s="70"/>
      <c r="F153" s="69">
        <v>44.741812500000002</v>
      </c>
      <c r="G153" s="69">
        <f t="shared" si="2"/>
        <v>62.638537499999998</v>
      </c>
      <c r="H153" s="70"/>
      <c r="I153" s="103" t="s">
        <v>722</v>
      </c>
      <c r="J153" s="104" t="s">
        <v>722</v>
      </c>
      <c r="K153" s="103" t="s">
        <v>722</v>
      </c>
      <c r="L153" s="104" t="s">
        <v>722</v>
      </c>
      <c r="M153" s="103" t="s">
        <v>722</v>
      </c>
      <c r="N153" s="104" t="s">
        <v>722</v>
      </c>
    </row>
    <row r="154" spans="1:14" s="66" customFormat="1" ht="13.9" customHeight="1" thickBot="1" x14ac:dyDescent="0.3">
      <c r="A154" s="142" t="s">
        <v>678</v>
      </c>
      <c r="B154" s="62" t="s">
        <v>195</v>
      </c>
      <c r="C154" s="63">
        <v>22.846153846153854</v>
      </c>
      <c r="D154" s="63">
        <v>28.557692307692314</v>
      </c>
      <c r="E154" s="143"/>
      <c r="F154" s="144">
        <v>38.350125000000006</v>
      </c>
      <c r="G154" s="144">
        <f t="shared" si="2"/>
        <v>53.690175000000004</v>
      </c>
      <c r="H154" s="143"/>
      <c r="I154" s="103" t="s">
        <v>722</v>
      </c>
      <c r="J154" s="104" t="s">
        <v>722</v>
      </c>
      <c r="K154" s="103" t="s">
        <v>722</v>
      </c>
      <c r="L154" s="104" t="s">
        <v>722</v>
      </c>
      <c r="M154" s="103" t="s">
        <v>722</v>
      </c>
      <c r="N154" s="104" t="s">
        <v>722</v>
      </c>
    </row>
    <row r="155" spans="1:14" s="66" customFormat="1" ht="13.9" customHeight="1" thickBot="1" x14ac:dyDescent="0.3">
      <c r="A155" s="142" t="s">
        <v>678</v>
      </c>
      <c r="B155" s="62" t="s">
        <v>196</v>
      </c>
      <c r="C155" s="63">
        <v>26.653846153846157</v>
      </c>
      <c r="D155" s="63">
        <v>33.317307692307693</v>
      </c>
      <c r="E155" s="143"/>
      <c r="F155" s="144">
        <v>44.741812500000002</v>
      </c>
      <c r="G155" s="144">
        <f t="shared" si="2"/>
        <v>62.638537499999998</v>
      </c>
      <c r="H155" s="143"/>
      <c r="I155" s="103" t="s">
        <v>722</v>
      </c>
      <c r="J155" s="104" t="s">
        <v>722</v>
      </c>
      <c r="K155" s="103" t="s">
        <v>722</v>
      </c>
      <c r="L155" s="104" t="s">
        <v>722</v>
      </c>
      <c r="M155" s="103" t="s">
        <v>722</v>
      </c>
      <c r="N155" s="104" t="s">
        <v>722</v>
      </c>
    </row>
    <row r="156" spans="1:14" s="66" customFormat="1" ht="13.9" customHeight="1" thickBot="1" x14ac:dyDescent="0.3">
      <c r="A156" s="142" t="s">
        <v>678</v>
      </c>
      <c r="B156" s="62" t="s">
        <v>273</v>
      </c>
      <c r="C156" s="63">
        <v>14.469230769230775</v>
      </c>
      <c r="D156" s="63">
        <v>18.086538461538467</v>
      </c>
      <c r="E156" s="143"/>
      <c r="F156" s="144">
        <v>24.288412500000007</v>
      </c>
      <c r="G156" s="144">
        <f t="shared" si="2"/>
        <v>34.003777500000005</v>
      </c>
      <c r="H156" s="143"/>
      <c r="I156" s="103" t="s">
        <v>722</v>
      </c>
      <c r="J156" s="104" t="s">
        <v>722</v>
      </c>
      <c r="K156" s="103" t="s">
        <v>722</v>
      </c>
      <c r="L156" s="104" t="s">
        <v>722</v>
      </c>
      <c r="M156" s="103" t="s">
        <v>722</v>
      </c>
      <c r="N156" s="104" t="s">
        <v>722</v>
      </c>
    </row>
    <row r="157" spans="1:14" s="66" customFormat="1" ht="13.9" customHeight="1" thickBot="1" x14ac:dyDescent="0.3">
      <c r="A157" s="142" t="s">
        <v>678</v>
      </c>
      <c r="B157" s="62" t="s">
        <v>274</v>
      </c>
      <c r="C157" s="63">
        <v>20.942307692307697</v>
      </c>
      <c r="D157" s="63">
        <v>26.17788461538462</v>
      </c>
      <c r="E157" s="143"/>
      <c r="F157" s="144">
        <v>35.154281250000004</v>
      </c>
      <c r="G157" s="144">
        <f t="shared" si="2"/>
        <v>49.215993750000003</v>
      </c>
      <c r="H157" s="143"/>
      <c r="I157" s="103" t="s">
        <v>722</v>
      </c>
      <c r="J157" s="104" t="s">
        <v>722</v>
      </c>
      <c r="K157" s="103" t="s">
        <v>722</v>
      </c>
      <c r="L157" s="104" t="s">
        <v>722</v>
      </c>
      <c r="M157" s="103" t="s">
        <v>722</v>
      </c>
      <c r="N157" s="104" t="s">
        <v>722</v>
      </c>
    </row>
    <row r="158" spans="1:14" s="66" customFormat="1" ht="13.9" customHeight="1" thickBot="1" x14ac:dyDescent="0.3">
      <c r="A158" s="142" t="s">
        <v>678</v>
      </c>
      <c r="B158" s="62" t="s">
        <v>275</v>
      </c>
      <c r="C158" s="63">
        <v>24.75</v>
      </c>
      <c r="D158" s="63">
        <v>30.9375</v>
      </c>
      <c r="E158" s="143"/>
      <c r="F158" s="144">
        <v>41.54596875</v>
      </c>
      <c r="G158" s="144">
        <f t="shared" si="2"/>
        <v>58.164356249999997</v>
      </c>
      <c r="H158" s="143"/>
      <c r="I158" s="103" t="s">
        <v>722</v>
      </c>
      <c r="J158" s="104" t="s">
        <v>722</v>
      </c>
      <c r="K158" s="103" t="s">
        <v>722</v>
      </c>
      <c r="L158" s="104" t="s">
        <v>722</v>
      </c>
      <c r="M158" s="103" t="s">
        <v>722</v>
      </c>
      <c r="N158" s="104" t="s">
        <v>722</v>
      </c>
    </row>
    <row r="159" spans="1:14" s="66" customFormat="1" ht="13.9" customHeight="1" thickBot="1" x14ac:dyDescent="0.3">
      <c r="A159" s="142" t="s">
        <v>678</v>
      </c>
      <c r="B159" s="62" t="s">
        <v>348</v>
      </c>
      <c r="C159" s="63">
        <v>22.846153846153854</v>
      </c>
      <c r="D159" s="63">
        <v>28.557692307692314</v>
      </c>
      <c r="E159" s="143"/>
      <c r="F159" s="144">
        <v>38.350125000000006</v>
      </c>
      <c r="G159" s="144">
        <f t="shared" si="2"/>
        <v>53.690175000000004</v>
      </c>
      <c r="H159" s="143"/>
      <c r="I159" s="103" t="s">
        <v>722</v>
      </c>
      <c r="J159" s="104" t="s">
        <v>722</v>
      </c>
      <c r="K159" s="103" t="s">
        <v>722</v>
      </c>
      <c r="L159" s="104" t="s">
        <v>722</v>
      </c>
      <c r="M159" s="103" t="s">
        <v>722</v>
      </c>
      <c r="N159" s="104" t="s">
        <v>722</v>
      </c>
    </row>
    <row r="160" spans="1:14" s="66" customFormat="1" ht="13.9" customHeight="1" thickBot="1" x14ac:dyDescent="0.3">
      <c r="A160" s="142" t="s">
        <v>678</v>
      </c>
      <c r="B160" s="62" t="s">
        <v>349</v>
      </c>
      <c r="C160" s="63">
        <v>26.653846153846157</v>
      </c>
      <c r="D160" s="63">
        <v>33.317307692307693</v>
      </c>
      <c r="E160" s="143"/>
      <c r="F160" s="144">
        <v>44.741812500000002</v>
      </c>
      <c r="G160" s="144">
        <f t="shared" si="2"/>
        <v>62.638537499999998</v>
      </c>
      <c r="H160" s="143"/>
      <c r="I160" s="103" t="s">
        <v>722</v>
      </c>
      <c r="J160" s="104" t="s">
        <v>722</v>
      </c>
      <c r="K160" s="103" t="s">
        <v>722</v>
      </c>
      <c r="L160" s="104" t="s">
        <v>722</v>
      </c>
      <c r="M160" s="103" t="s">
        <v>722</v>
      </c>
      <c r="N160" s="104" t="s">
        <v>722</v>
      </c>
    </row>
    <row r="161" spans="1:14" s="66" customFormat="1" ht="13.9" customHeight="1" thickBot="1" x14ac:dyDescent="0.3">
      <c r="A161" s="142" t="s">
        <v>678</v>
      </c>
      <c r="B161" s="62" t="s">
        <v>350</v>
      </c>
      <c r="C161" s="63">
        <v>20.942307692307697</v>
      </c>
      <c r="D161" s="63">
        <v>26.17788461538462</v>
      </c>
      <c r="E161" s="143"/>
      <c r="F161" s="144">
        <v>35.154281250000004</v>
      </c>
      <c r="G161" s="144">
        <f t="shared" si="2"/>
        <v>49.215993750000003</v>
      </c>
      <c r="H161" s="143"/>
      <c r="I161" s="103" t="s">
        <v>722</v>
      </c>
      <c r="J161" s="104" t="s">
        <v>722</v>
      </c>
      <c r="K161" s="103" t="s">
        <v>722</v>
      </c>
      <c r="L161" s="104" t="s">
        <v>722</v>
      </c>
      <c r="M161" s="103" t="s">
        <v>722</v>
      </c>
      <c r="N161" s="104" t="s">
        <v>722</v>
      </c>
    </row>
    <row r="162" spans="1:14" s="66" customFormat="1" ht="13.9" customHeight="1" thickBot="1" x14ac:dyDescent="0.3">
      <c r="A162" s="142" t="s">
        <v>678</v>
      </c>
      <c r="B162" s="62" t="s">
        <v>351</v>
      </c>
      <c r="C162" s="63">
        <v>24.75</v>
      </c>
      <c r="D162" s="63">
        <v>30.9375</v>
      </c>
      <c r="E162" s="143"/>
      <c r="F162" s="144">
        <v>41.54596875</v>
      </c>
      <c r="G162" s="144">
        <f t="shared" si="2"/>
        <v>58.164356249999997</v>
      </c>
      <c r="H162" s="143"/>
      <c r="I162" s="103" t="s">
        <v>722</v>
      </c>
      <c r="J162" s="104" t="s">
        <v>722</v>
      </c>
      <c r="K162" s="103" t="s">
        <v>722</v>
      </c>
      <c r="L162" s="104" t="s">
        <v>722</v>
      </c>
      <c r="M162" s="103" t="s">
        <v>722</v>
      </c>
      <c r="N162" s="104" t="s">
        <v>722</v>
      </c>
    </row>
    <row r="163" spans="1:14" s="66" customFormat="1" ht="13.9" customHeight="1" thickBot="1" x14ac:dyDescent="0.3">
      <c r="A163" s="142" t="s">
        <v>678</v>
      </c>
      <c r="B163" s="62" t="s">
        <v>352</v>
      </c>
      <c r="C163" s="63">
        <v>30.46153846153846</v>
      </c>
      <c r="D163" s="63">
        <v>38.076923076923073</v>
      </c>
      <c r="E163" s="143"/>
      <c r="F163" s="144">
        <v>51.133499999999998</v>
      </c>
      <c r="G163" s="144">
        <f t="shared" si="2"/>
        <v>71.586899999999986</v>
      </c>
      <c r="H163" s="143"/>
      <c r="I163" s="103" t="s">
        <v>722</v>
      </c>
      <c r="J163" s="104" t="s">
        <v>722</v>
      </c>
      <c r="K163" s="103" t="s">
        <v>722</v>
      </c>
      <c r="L163" s="104" t="s">
        <v>722</v>
      </c>
      <c r="M163" s="103" t="s">
        <v>722</v>
      </c>
      <c r="N163" s="104" t="s">
        <v>722</v>
      </c>
    </row>
    <row r="164" spans="1:14" ht="13.9" customHeight="1" thickBot="1" x14ac:dyDescent="0.25">
      <c r="A164" s="72" t="s">
        <v>678</v>
      </c>
      <c r="B164" s="62" t="s">
        <v>389</v>
      </c>
      <c r="C164" s="63">
        <v>20.942307692307697</v>
      </c>
      <c r="D164" s="63">
        <v>26.17788461538462</v>
      </c>
      <c r="E164" s="70"/>
      <c r="F164" s="69">
        <v>35.154281250000004</v>
      </c>
      <c r="G164" s="69">
        <f t="shared" si="2"/>
        <v>49.215993750000003</v>
      </c>
      <c r="H164" s="70"/>
      <c r="I164" s="103" t="s">
        <v>722</v>
      </c>
      <c r="J164" s="104" t="s">
        <v>722</v>
      </c>
      <c r="K164" s="103" t="s">
        <v>722</v>
      </c>
      <c r="L164" s="104" t="s">
        <v>722</v>
      </c>
      <c r="M164" s="103" t="s">
        <v>722</v>
      </c>
      <c r="N164" s="104" t="s">
        <v>722</v>
      </c>
    </row>
    <row r="165" spans="1:14" ht="13.9" customHeight="1" thickBot="1" x14ac:dyDescent="0.25">
      <c r="A165" s="146" t="s">
        <v>679</v>
      </c>
      <c r="B165" s="62" t="s">
        <v>253</v>
      </c>
      <c r="C165" s="63">
        <v>20.942307692307697</v>
      </c>
      <c r="D165" s="63">
        <v>26.17788461538462</v>
      </c>
      <c r="E165" s="70"/>
      <c r="F165" s="69">
        <v>35.154281250000004</v>
      </c>
      <c r="G165" s="69">
        <f t="shared" si="2"/>
        <v>49.215993750000003</v>
      </c>
      <c r="H165" s="70"/>
      <c r="I165" s="103" t="s">
        <v>722</v>
      </c>
      <c r="J165" s="104" t="s">
        <v>722</v>
      </c>
      <c r="K165" s="103" t="s">
        <v>722</v>
      </c>
      <c r="L165" s="104" t="s">
        <v>722</v>
      </c>
      <c r="M165" s="103" t="s">
        <v>722</v>
      </c>
      <c r="N165" s="104" t="s">
        <v>722</v>
      </c>
    </row>
    <row r="166" spans="1:14" s="66" customFormat="1" ht="13.9" customHeight="1" thickBot="1" x14ac:dyDescent="0.3">
      <c r="A166" s="142" t="s">
        <v>679</v>
      </c>
      <c r="B166" s="62" t="s">
        <v>418</v>
      </c>
      <c r="C166" s="63">
        <v>18.276923076923079</v>
      </c>
      <c r="D166" s="63">
        <v>22.84615384615385</v>
      </c>
      <c r="E166" s="143"/>
      <c r="F166" s="144">
        <v>30.680100000000003</v>
      </c>
      <c r="G166" s="144">
        <f t="shared" si="2"/>
        <v>42.95214</v>
      </c>
      <c r="H166" s="143"/>
      <c r="I166" s="103" t="s">
        <v>722</v>
      </c>
      <c r="J166" s="104" t="s">
        <v>722</v>
      </c>
      <c r="K166" s="103" t="s">
        <v>722</v>
      </c>
      <c r="L166" s="104" t="s">
        <v>722</v>
      </c>
      <c r="M166" s="103" t="s">
        <v>722</v>
      </c>
      <c r="N166" s="104" t="s">
        <v>722</v>
      </c>
    </row>
    <row r="167" spans="1:14" s="66" customFormat="1" ht="13.9" customHeight="1" thickBot="1" x14ac:dyDescent="0.3">
      <c r="A167" s="142" t="s">
        <v>679</v>
      </c>
      <c r="B167" s="62" t="s">
        <v>423</v>
      </c>
      <c r="C167" s="63">
        <v>26.653846153846157</v>
      </c>
      <c r="D167" s="63">
        <v>33.317307692307693</v>
      </c>
      <c r="E167" s="143"/>
      <c r="F167" s="144">
        <v>44.741812500000002</v>
      </c>
      <c r="G167" s="144">
        <f t="shared" si="2"/>
        <v>62.638537499999998</v>
      </c>
      <c r="H167" s="143"/>
      <c r="I167" s="103" t="s">
        <v>722</v>
      </c>
      <c r="J167" s="104" t="s">
        <v>722</v>
      </c>
      <c r="K167" s="103" t="s">
        <v>722</v>
      </c>
      <c r="L167" s="104" t="s">
        <v>722</v>
      </c>
      <c r="M167" s="103" t="s">
        <v>722</v>
      </c>
      <c r="N167" s="104" t="s">
        <v>722</v>
      </c>
    </row>
    <row r="168" spans="1:14" s="66" customFormat="1" ht="13.9" customHeight="1" thickBot="1" x14ac:dyDescent="0.3">
      <c r="A168" s="142" t="s">
        <v>679</v>
      </c>
      <c r="B168" s="62" t="s">
        <v>436</v>
      </c>
      <c r="C168" s="63">
        <v>19.038461538461544</v>
      </c>
      <c r="D168" s="63">
        <v>23.798076923076927</v>
      </c>
      <c r="E168" s="143"/>
      <c r="F168" s="144">
        <v>31.958437500000006</v>
      </c>
      <c r="G168" s="144">
        <f t="shared" si="2"/>
        <v>44.741812500000009</v>
      </c>
      <c r="H168" s="143"/>
      <c r="I168" s="103" t="s">
        <v>722</v>
      </c>
      <c r="J168" s="104" t="s">
        <v>722</v>
      </c>
      <c r="K168" s="103" t="s">
        <v>722</v>
      </c>
      <c r="L168" s="104" t="s">
        <v>722</v>
      </c>
      <c r="M168" s="103" t="s">
        <v>722</v>
      </c>
      <c r="N168" s="104" t="s">
        <v>722</v>
      </c>
    </row>
    <row r="169" spans="1:14" s="66" customFormat="1" ht="13.9" customHeight="1" thickBot="1" x14ac:dyDescent="0.3">
      <c r="A169" s="142" t="s">
        <v>679</v>
      </c>
      <c r="B169" s="62" t="s">
        <v>437</v>
      </c>
      <c r="C169" s="63">
        <v>22.846153846153854</v>
      </c>
      <c r="D169" s="63">
        <v>28.557692307692314</v>
      </c>
      <c r="E169" s="143"/>
      <c r="F169" s="144">
        <v>38.350125000000006</v>
      </c>
      <c r="G169" s="144">
        <f t="shared" si="2"/>
        <v>53.690175000000004</v>
      </c>
      <c r="H169" s="143"/>
      <c r="I169" s="103" t="s">
        <v>722</v>
      </c>
      <c r="J169" s="104" t="s">
        <v>722</v>
      </c>
      <c r="K169" s="103" t="s">
        <v>722</v>
      </c>
      <c r="L169" s="104" t="s">
        <v>722</v>
      </c>
      <c r="M169" s="103" t="s">
        <v>722</v>
      </c>
      <c r="N169" s="104" t="s">
        <v>722</v>
      </c>
    </row>
    <row r="170" spans="1:14" s="66" customFormat="1" ht="13.9" customHeight="1" thickBot="1" x14ac:dyDescent="0.3">
      <c r="A170" s="142" t="s">
        <v>679</v>
      </c>
      <c r="B170" s="62" t="s">
        <v>481</v>
      </c>
      <c r="C170" s="63">
        <v>24.75</v>
      </c>
      <c r="D170" s="63">
        <v>30.9375</v>
      </c>
      <c r="E170" s="143"/>
      <c r="F170" s="144">
        <v>41.54596875</v>
      </c>
      <c r="G170" s="144">
        <f t="shared" si="2"/>
        <v>58.164356249999997</v>
      </c>
      <c r="H170" s="143"/>
      <c r="I170" s="103" t="s">
        <v>722</v>
      </c>
      <c r="J170" s="104" t="s">
        <v>722</v>
      </c>
      <c r="K170" s="103" t="s">
        <v>722</v>
      </c>
      <c r="L170" s="104" t="s">
        <v>722</v>
      </c>
      <c r="M170" s="103" t="s">
        <v>722</v>
      </c>
      <c r="N170" s="104" t="s">
        <v>722</v>
      </c>
    </row>
    <row r="171" spans="1:14" s="66" customFormat="1" ht="13.9" customHeight="1" thickBot="1" x14ac:dyDescent="0.3">
      <c r="A171" s="142" t="s">
        <v>679</v>
      </c>
      <c r="B171" s="62" t="s">
        <v>482</v>
      </c>
      <c r="C171" s="63">
        <v>28.55769230769231</v>
      </c>
      <c r="D171" s="63">
        <v>35.697115384615387</v>
      </c>
      <c r="E171" s="143"/>
      <c r="F171" s="144">
        <v>47.937656250000003</v>
      </c>
      <c r="G171" s="144">
        <f t="shared" si="2"/>
        <v>67.112718749999999</v>
      </c>
      <c r="H171" s="143"/>
      <c r="I171" s="103" t="s">
        <v>722</v>
      </c>
      <c r="J171" s="104" t="s">
        <v>722</v>
      </c>
      <c r="K171" s="103" t="s">
        <v>722</v>
      </c>
      <c r="L171" s="104" t="s">
        <v>722</v>
      </c>
      <c r="M171" s="103" t="s">
        <v>722</v>
      </c>
      <c r="N171" s="104" t="s">
        <v>722</v>
      </c>
    </row>
    <row r="172" spans="1:14" ht="13.9" customHeight="1" thickBot="1" x14ac:dyDescent="0.25">
      <c r="A172" s="147" t="s">
        <v>679</v>
      </c>
      <c r="B172" s="62" t="s">
        <v>315</v>
      </c>
      <c r="C172" s="63">
        <v>20.942307692307697</v>
      </c>
      <c r="D172" s="63">
        <v>26.17788461538462</v>
      </c>
      <c r="E172" s="68"/>
      <c r="F172" s="69">
        <v>35.154281250000004</v>
      </c>
      <c r="G172" s="69">
        <f t="shared" si="2"/>
        <v>49.215993750000003</v>
      </c>
      <c r="H172" s="68"/>
      <c r="I172" s="103" t="s">
        <v>722</v>
      </c>
      <c r="J172" s="104" t="s">
        <v>722</v>
      </c>
      <c r="K172" s="103" t="s">
        <v>722</v>
      </c>
      <c r="L172" s="104" t="s">
        <v>722</v>
      </c>
      <c r="M172" s="103" t="s">
        <v>722</v>
      </c>
      <c r="N172" s="104" t="s">
        <v>722</v>
      </c>
    </row>
    <row r="173" spans="1:14" ht="13.9" customHeight="1" thickBot="1" x14ac:dyDescent="0.25">
      <c r="A173" s="147" t="s">
        <v>679</v>
      </c>
      <c r="B173" s="62" t="s">
        <v>440</v>
      </c>
      <c r="C173" s="63">
        <v>11.365200000000002</v>
      </c>
      <c r="D173" s="63">
        <v>14.2065</v>
      </c>
      <c r="E173" s="68"/>
      <c r="F173" s="69">
        <v>19.07790885</v>
      </c>
      <c r="G173" s="69">
        <f t="shared" si="2"/>
        <v>26.709072389999999</v>
      </c>
      <c r="H173" s="68"/>
      <c r="I173" s="103" t="s">
        <v>722</v>
      </c>
      <c r="J173" s="104" t="s">
        <v>722</v>
      </c>
      <c r="K173" s="103" t="s">
        <v>722</v>
      </c>
      <c r="L173" s="104" t="s">
        <v>722</v>
      </c>
      <c r="M173" s="103" t="s">
        <v>722</v>
      </c>
      <c r="N173" s="104" t="s">
        <v>722</v>
      </c>
    </row>
    <row r="174" spans="1:14" ht="13.9" customHeight="1" thickBot="1" x14ac:dyDescent="0.25">
      <c r="A174" s="146" t="s">
        <v>679</v>
      </c>
      <c r="B174" s="62" t="s">
        <v>456</v>
      </c>
      <c r="C174" s="63">
        <v>20.942307692307697</v>
      </c>
      <c r="D174" s="63">
        <v>26.17788461538462</v>
      </c>
      <c r="E174" s="68"/>
      <c r="F174" s="69">
        <v>35.154281250000004</v>
      </c>
      <c r="G174" s="69">
        <f t="shared" si="2"/>
        <v>49.215993750000003</v>
      </c>
      <c r="H174" s="68"/>
      <c r="I174" s="103" t="s">
        <v>722</v>
      </c>
      <c r="J174" s="104" t="s">
        <v>722</v>
      </c>
      <c r="K174" s="103" t="s">
        <v>722</v>
      </c>
      <c r="L174" s="104" t="s">
        <v>722</v>
      </c>
      <c r="M174" s="103" t="s">
        <v>722</v>
      </c>
      <c r="N174" s="104" t="s">
        <v>722</v>
      </c>
    </row>
    <row r="175" spans="1:14" ht="13.9" customHeight="1" thickBot="1" x14ac:dyDescent="0.25">
      <c r="A175" s="146" t="s">
        <v>679</v>
      </c>
      <c r="B175" s="62" t="s">
        <v>458</v>
      </c>
      <c r="C175" s="63">
        <v>13.326923076923078</v>
      </c>
      <c r="D175" s="63">
        <v>16.658653846153847</v>
      </c>
      <c r="E175" s="68"/>
      <c r="F175" s="69">
        <v>22.370906250000001</v>
      </c>
      <c r="G175" s="69">
        <f t="shared" si="2"/>
        <v>31.319268749999999</v>
      </c>
      <c r="H175" s="68"/>
      <c r="I175" s="103" t="s">
        <v>722</v>
      </c>
      <c r="J175" s="104" t="s">
        <v>722</v>
      </c>
      <c r="K175" s="103" t="s">
        <v>722</v>
      </c>
      <c r="L175" s="104" t="s">
        <v>722</v>
      </c>
      <c r="M175" s="103" t="s">
        <v>722</v>
      </c>
      <c r="N175" s="104" t="s">
        <v>722</v>
      </c>
    </row>
    <row r="176" spans="1:14" ht="13.9" customHeight="1" thickBot="1" x14ac:dyDescent="0.25">
      <c r="A176" s="146" t="s">
        <v>679</v>
      </c>
      <c r="B176" s="62" t="s">
        <v>457</v>
      </c>
      <c r="C176" s="63">
        <v>26.653846153846157</v>
      </c>
      <c r="D176" s="63">
        <v>33.317307692307693</v>
      </c>
      <c r="E176" s="68"/>
      <c r="F176" s="69">
        <v>44.741812500000002</v>
      </c>
      <c r="G176" s="69">
        <f t="shared" si="2"/>
        <v>62.638537499999998</v>
      </c>
      <c r="H176" s="68"/>
      <c r="I176" s="103" t="s">
        <v>722</v>
      </c>
      <c r="J176" s="104" t="s">
        <v>722</v>
      </c>
      <c r="K176" s="103" t="s">
        <v>722</v>
      </c>
      <c r="L176" s="104" t="s">
        <v>722</v>
      </c>
      <c r="M176" s="103" t="s">
        <v>722</v>
      </c>
      <c r="N176" s="104" t="s">
        <v>722</v>
      </c>
    </row>
    <row r="177" spans="1:14" s="66" customFormat="1" ht="13.9" customHeight="1" thickBot="1" x14ac:dyDescent="0.3">
      <c r="A177" s="142" t="s">
        <v>680</v>
      </c>
      <c r="B177" s="62" t="s">
        <v>130</v>
      </c>
      <c r="C177" s="63">
        <v>18.276923076923079</v>
      </c>
      <c r="D177" s="63">
        <v>22.84615384615385</v>
      </c>
      <c r="E177" s="143"/>
      <c r="F177" s="144">
        <v>30.680100000000003</v>
      </c>
      <c r="G177" s="144">
        <f t="shared" si="2"/>
        <v>42.95214</v>
      </c>
      <c r="H177" s="143"/>
      <c r="I177" s="103" t="s">
        <v>722</v>
      </c>
      <c r="J177" s="104" t="s">
        <v>722</v>
      </c>
      <c r="K177" s="103" t="s">
        <v>722</v>
      </c>
      <c r="L177" s="104" t="s">
        <v>722</v>
      </c>
      <c r="M177" s="103" t="s">
        <v>722</v>
      </c>
      <c r="N177" s="104" t="s">
        <v>722</v>
      </c>
    </row>
    <row r="178" spans="1:14" s="66" customFormat="1" ht="13.9" customHeight="1" thickBot="1" x14ac:dyDescent="0.3">
      <c r="A178" s="142" t="s">
        <v>680</v>
      </c>
      <c r="B178" s="62" t="s">
        <v>131</v>
      </c>
      <c r="C178" s="63">
        <v>22.084615384615386</v>
      </c>
      <c r="D178" s="63">
        <v>27.60576923076923</v>
      </c>
      <c r="E178" s="143"/>
      <c r="F178" s="144">
        <v>37.071787499999999</v>
      </c>
      <c r="G178" s="144">
        <f t="shared" si="2"/>
        <v>51.900502499999995</v>
      </c>
      <c r="H178" s="143"/>
      <c r="I178" s="103" t="s">
        <v>722</v>
      </c>
      <c r="J178" s="104" t="s">
        <v>722</v>
      </c>
      <c r="K178" s="103" t="s">
        <v>722</v>
      </c>
      <c r="L178" s="104" t="s">
        <v>722</v>
      </c>
      <c r="M178" s="103" t="s">
        <v>722</v>
      </c>
      <c r="N178" s="104" t="s">
        <v>722</v>
      </c>
    </row>
    <row r="179" spans="1:14" s="66" customFormat="1" ht="13.9" customHeight="1" thickBot="1" x14ac:dyDescent="0.3">
      <c r="A179" s="142" t="s">
        <v>680</v>
      </c>
      <c r="B179" s="62" t="s">
        <v>133</v>
      </c>
      <c r="C179" s="63">
        <v>24.75</v>
      </c>
      <c r="D179" s="63">
        <v>30.9375</v>
      </c>
      <c r="E179" s="143"/>
      <c r="F179" s="144">
        <v>41.54596875</v>
      </c>
      <c r="G179" s="144">
        <f t="shared" si="2"/>
        <v>58.164356249999997</v>
      </c>
      <c r="H179" s="143"/>
      <c r="I179" s="103" t="s">
        <v>722</v>
      </c>
      <c r="J179" s="104" t="s">
        <v>722</v>
      </c>
      <c r="K179" s="103" t="s">
        <v>722</v>
      </c>
      <c r="L179" s="104" t="s">
        <v>722</v>
      </c>
      <c r="M179" s="103" t="s">
        <v>722</v>
      </c>
      <c r="N179" s="104" t="s">
        <v>722</v>
      </c>
    </row>
    <row r="180" spans="1:14" s="66" customFormat="1" ht="13.9" customHeight="1" thickBot="1" x14ac:dyDescent="0.3">
      <c r="A180" s="142" t="s">
        <v>680</v>
      </c>
      <c r="B180" s="62" t="s">
        <v>493</v>
      </c>
      <c r="C180" s="63">
        <v>22.846153846153854</v>
      </c>
      <c r="D180" s="63">
        <v>28.557692307692314</v>
      </c>
      <c r="E180" s="143"/>
      <c r="F180" s="144">
        <v>38.350125000000006</v>
      </c>
      <c r="G180" s="144">
        <f t="shared" si="2"/>
        <v>53.690175000000004</v>
      </c>
      <c r="H180" s="143"/>
      <c r="I180" s="103" t="s">
        <v>722</v>
      </c>
      <c r="J180" s="104" t="s">
        <v>722</v>
      </c>
      <c r="K180" s="103" t="s">
        <v>722</v>
      </c>
      <c r="L180" s="104" t="s">
        <v>722</v>
      </c>
      <c r="M180" s="103" t="s">
        <v>722</v>
      </c>
      <c r="N180" s="104" t="s">
        <v>722</v>
      </c>
    </row>
    <row r="181" spans="1:14" s="66" customFormat="1" ht="13.9" customHeight="1" thickBot="1" x14ac:dyDescent="0.3">
      <c r="A181" s="142" t="s">
        <v>681</v>
      </c>
      <c r="B181" s="62" t="s">
        <v>96</v>
      </c>
      <c r="C181" s="63">
        <v>17.134615384615383</v>
      </c>
      <c r="D181" s="63">
        <v>21.41826923076923</v>
      </c>
      <c r="E181" s="143"/>
      <c r="F181" s="144">
        <v>28.762593750000001</v>
      </c>
      <c r="G181" s="144">
        <f t="shared" si="2"/>
        <v>40.267631250000001</v>
      </c>
      <c r="H181" s="143"/>
      <c r="I181" s="103" t="s">
        <v>722</v>
      </c>
      <c r="J181" s="104" t="s">
        <v>722</v>
      </c>
      <c r="K181" s="103" t="s">
        <v>722</v>
      </c>
      <c r="L181" s="104" t="s">
        <v>722</v>
      </c>
      <c r="M181" s="103" t="s">
        <v>722</v>
      </c>
      <c r="N181" s="104" t="s">
        <v>722</v>
      </c>
    </row>
    <row r="182" spans="1:14" s="66" customFormat="1" ht="13.9" customHeight="1" thickBot="1" x14ac:dyDescent="0.3">
      <c r="A182" s="142" t="s">
        <v>681</v>
      </c>
      <c r="B182" s="62" t="s">
        <v>97</v>
      </c>
      <c r="C182" s="63">
        <v>20.942307692307697</v>
      </c>
      <c r="D182" s="63">
        <v>26.17788461538462</v>
      </c>
      <c r="E182" s="143"/>
      <c r="F182" s="144">
        <v>35.154281250000004</v>
      </c>
      <c r="G182" s="144">
        <f t="shared" si="2"/>
        <v>49.215993750000003</v>
      </c>
      <c r="H182" s="143"/>
      <c r="I182" s="103" t="s">
        <v>722</v>
      </c>
      <c r="J182" s="104" t="s">
        <v>722</v>
      </c>
      <c r="K182" s="103" t="s">
        <v>722</v>
      </c>
      <c r="L182" s="104" t="s">
        <v>722</v>
      </c>
      <c r="M182" s="103" t="s">
        <v>722</v>
      </c>
      <c r="N182" s="104" t="s">
        <v>722</v>
      </c>
    </row>
    <row r="183" spans="1:14" s="66" customFormat="1" ht="13.9" customHeight="1" thickBot="1" x14ac:dyDescent="0.3">
      <c r="A183" s="142" t="s">
        <v>681</v>
      </c>
      <c r="B183" s="62" t="s">
        <v>242</v>
      </c>
      <c r="C183" s="63">
        <v>19.038461538461544</v>
      </c>
      <c r="D183" s="63">
        <v>23.798076923076927</v>
      </c>
      <c r="E183" s="143"/>
      <c r="F183" s="144">
        <v>31.958437500000006</v>
      </c>
      <c r="G183" s="144">
        <f t="shared" si="2"/>
        <v>44.741812500000009</v>
      </c>
      <c r="H183" s="143"/>
      <c r="I183" s="103" t="s">
        <v>722</v>
      </c>
      <c r="J183" s="104" t="s">
        <v>722</v>
      </c>
      <c r="K183" s="103" t="s">
        <v>722</v>
      </c>
      <c r="L183" s="104" t="s">
        <v>722</v>
      </c>
      <c r="M183" s="103" t="s">
        <v>722</v>
      </c>
      <c r="N183" s="104" t="s">
        <v>722</v>
      </c>
    </row>
    <row r="184" spans="1:14" s="66" customFormat="1" ht="13.9" customHeight="1" thickBot="1" x14ac:dyDescent="0.3">
      <c r="A184" s="142" t="s">
        <v>681</v>
      </c>
      <c r="B184" s="62" t="s">
        <v>243</v>
      </c>
      <c r="C184" s="63">
        <v>24.75</v>
      </c>
      <c r="D184" s="63">
        <v>30.9375</v>
      </c>
      <c r="E184" s="143"/>
      <c r="F184" s="144">
        <v>41.54596875</v>
      </c>
      <c r="G184" s="144">
        <f t="shared" si="2"/>
        <v>58.164356249999997</v>
      </c>
      <c r="H184" s="143"/>
      <c r="I184" s="103" t="s">
        <v>722</v>
      </c>
      <c r="J184" s="104" t="s">
        <v>722</v>
      </c>
      <c r="K184" s="103" t="s">
        <v>722</v>
      </c>
      <c r="L184" s="104" t="s">
        <v>722</v>
      </c>
      <c r="M184" s="103" t="s">
        <v>722</v>
      </c>
      <c r="N184" s="104" t="s">
        <v>722</v>
      </c>
    </row>
    <row r="185" spans="1:14" s="66" customFormat="1" ht="13.9" customHeight="1" thickBot="1" x14ac:dyDescent="0.3">
      <c r="A185" s="142" t="s">
        <v>681</v>
      </c>
      <c r="B185" s="62" t="s">
        <v>244</v>
      </c>
      <c r="C185" s="63">
        <v>20.942307692307697</v>
      </c>
      <c r="D185" s="63">
        <v>26.17788461538462</v>
      </c>
      <c r="E185" s="143"/>
      <c r="F185" s="144">
        <v>35.154281250000004</v>
      </c>
      <c r="G185" s="144">
        <f t="shared" si="2"/>
        <v>49.215993750000003</v>
      </c>
      <c r="H185" s="143"/>
      <c r="I185" s="103" t="s">
        <v>722</v>
      </c>
      <c r="J185" s="104" t="s">
        <v>722</v>
      </c>
      <c r="K185" s="103" t="s">
        <v>722</v>
      </c>
      <c r="L185" s="104" t="s">
        <v>722</v>
      </c>
      <c r="M185" s="103" t="s">
        <v>722</v>
      </c>
      <c r="N185" s="104" t="s">
        <v>722</v>
      </c>
    </row>
    <row r="186" spans="1:14" s="66" customFormat="1" ht="13.9" customHeight="1" thickBot="1" x14ac:dyDescent="0.3">
      <c r="A186" s="142" t="s">
        <v>681</v>
      </c>
      <c r="B186" s="62" t="s">
        <v>245</v>
      </c>
      <c r="C186" s="63">
        <v>26.653846153846157</v>
      </c>
      <c r="D186" s="63">
        <v>33.317307692307693</v>
      </c>
      <c r="E186" s="143"/>
      <c r="F186" s="144">
        <v>44.741812500000002</v>
      </c>
      <c r="G186" s="144">
        <f t="shared" si="2"/>
        <v>62.638537499999998</v>
      </c>
      <c r="H186" s="143"/>
      <c r="I186" s="103" t="s">
        <v>722</v>
      </c>
      <c r="J186" s="104" t="s">
        <v>722</v>
      </c>
      <c r="K186" s="103" t="s">
        <v>722</v>
      </c>
      <c r="L186" s="104" t="s">
        <v>722</v>
      </c>
      <c r="M186" s="103" t="s">
        <v>722</v>
      </c>
      <c r="N186" s="104" t="s">
        <v>722</v>
      </c>
    </row>
    <row r="187" spans="1:14" s="66" customFormat="1" ht="13.9" customHeight="1" thickBot="1" x14ac:dyDescent="0.3">
      <c r="A187" s="142" t="s">
        <v>681</v>
      </c>
      <c r="B187" s="62" t="s">
        <v>355</v>
      </c>
      <c r="C187" s="63">
        <v>15.23076923076923</v>
      </c>
      <c r="D187" s="63">
        <v>19.038461538461537</v>
      </c>
      <c r="E187" s="143"/>
      <c r="F187" s="144">
        <v>25.566749999999999</v>
      </c>
      <c r="G187" s="144">
        <f t="shared" si="2"/>
        <v>35.793449999999993</v>
      </c>
      <c r="H187" s="143"/>
      <c r="I187" s="103" t="s">
        <v>722</v>
      </c>
      <c r="J187" s="104" t="s">
        <v>722</v>
      </c>
      <c r="K187" s="103" t="s">
        <v>722</v>
      </c>
      <c r="L187" s="104" t="s">
        <v>722</v>
      </c>
      <c r="M187" s="103" t="s">
        <v>722</v>
      </c>
      <c r="N187" s="104" t="s">
        <v>722</v>
      </c>
    </row>
    <row r="188" spans="1:14" s="66" customFormat="1" ht="13.9" customHeight="1" thickBot="1" x14ac:dyDescent="0.3">
      <c r="A188" s="142" t="s">
        <v>681</v>
      </c>
      <c r="B188" s="62" t="s">
        <v>356</v>
      </c>
      <c r="C188" s="63">
        <v>20.942307692307697</v>
      </c>
      <c r="D188" s="63">
        <v>26.17788461538462</v>
      </c>
      <c r="E188" s="143"/>
      <c r="F188" s="144">
        <v>35.154281250000004</v>
      </c>
      <c r="G188" s="144">
        <f t="shared" si="2"/>
        <v>49.215993750000003</v>
      </c>
      <c r="H188" s="143"/>
      <c r="I188" s="103" t="s">
        <v>722</v>
      </c>
      <c r="J188" s="104" t="s">
        <v>722</v>
      </c>
      <c r="K188" s="103" t="s">
        <v>722</v>
      </c>
      <c r="L188" s="104" t="s">
        <v>722</v>
      </c>
      <c r="M188" s="103" t="s">
        <v>722</v>
      </c>
      <c r="N188" s="104" t="s">
        <v>722</v>
      </c>
    </row>
    <row r="189" spans="1:14" s="66" customFormat="1" ht="13.9" customHeight="1" thickBot="1" x14ac:dyDescent="0.3">
      <c r="A189" s="142" t="s">
        <v>681</v>
      </c>
      <c r="B189" s="62" t="s">
        <v>476</v>
      </c>
      <c r="C189" s="63">
        <v>22.846153846153854</v>
      </c>
      <c r="D189" s="63">
        <v>28.557692307692314</v>
      </c>
      <c r="E189" s="143"/>
      <c r="F189" s="144">
        <v>38.350125000000006</v>
      </c>
      <c r="G189" s="144">
        <f t="shared" si="2"/>
        <v>53.690175000000004</v>
      </c>
      <c r="H189" s="143"/>
      <c r="I189" s="103" t="s">
        <v>722</v>
      </c>
      <c r="J189" s="104" t="s">
        <v>722</v>
      </c>
      <c r="K189" s="103" t="s">
        <v>722</v>
      </c>
      <c r="L189" s="104" t="s">
        <v>722</v>
      </c>
      <c r="M189" s="103" t="s">
        <v>722</v>
      </c>
      <c r="N189" s="104" t="s">
        <v>722</v>
      </c>
    </row>
    <row r="190" spans="1:14" s="66" customFormat="1" ht="13.9" customHeight="1" thickBot="1" x14ac:dyDescent="0.3">
      <c r="A190" s="142" t="s">
        <v>681</v>
      </c>
      <c r="B190" s="62" t="s">
        <v>477</v>
      </c>
      <c r="C190" s="63">
        <v>19.038461538461544</v>
      </c>
      <c r="D190" s="63">
        <v>23.798076923076927</v>
      </c>
      <c r="E190" s="143"/>
      <c r="F190" s="144">
        <v>31.958437500000006</v>
      </c>
      <c r="G190" s="144">
        <f t="shared" si="2"/>
        <v>44.741812500000009</v>
      </c>
      <c r="H190" s="143"/>
      <c r="I190" s="103" t="s">
        <v>722</v>
      </c>
      <c r="J190" s="104" t="s">
        <v>722</v>
      </c>
      <c r="K190" s="103" t="s">
        <v>722</v>
      </c>
      <c r="L190" s="104" t="s">
        <v>722</v>
      </c>
      <c r="M190" s="103" t="s">
        <v>722</v>
      </c>
      <c r="N190" s="104" t="s">
        <v>722</v>
      </c>
    </row>
    <row r="191" spans="1:14" s="66" customFormat="1" ht="13.9" customHeight="1" thickBot="1" x14ac:dyDescent="0.3">
      <c r="A191" s="142" t="s">
        <v>682</v>
      </c>
      <c r="B191" s="62" t="s">
        <v>170</v>
      </c>
      <c r="C191" s="63">
        <v>11.423076923076927</v>
      </c>
      <c r="D191" s="63">
        <v>14.278846153846157</v>
      </c>
      <c r="E191" s="143"/>
      <c r="F191" s="144">
        <v>19.175062500000003</v>
      </c>
      <c r="G191" s="144">
        <f t="shared" si="2"/>
        <v>26.845087500000002</v>
      </c>
      <c r="H191" s="143"/>
      <c r="I191" s="103" t="s">
        <v>722</v>
      </c>
      <c r="J191" s="104" t="s">
        <v>722</v>
      </c>
      <c r="K191" s="103" t="s">
        <v>722</v>
      </c>
      <c r="L191" s="104" t="s">
        <v>722</v>
      </c>
      <c r="M191" s="103" t="s">
        <v>722</v>
      </c>
      <c r="N191" s="104" t="s">
        <v>722</v>
      </c>
    </row>
    <row r="192" spans="1:14" s="66" customFormat="1" ht="13.9" customHeight="1" thickBot="1" x14ac:dyDescent="0.3">
      <c r="A192" s="142" t="s">
        <v>682</v>
      </c>
      <c r="B192" s="62" t="s">
        <v>171</v>
      </c>
      <c r="C192" s="63">
        <v>13.326923076923078</v>
      </c>
      <c r="D192" s="63">
        <v>16.658653846153847</v>
      </c>
      <c r="E192" s="143"/>
      <c r="F192" s="144">
        <v>22.370906250000001</v>
      </c>
      <c r="G192" s="144">
        <f t="shared" si="2"/>
        <v>31.319268749999999</v>
      </c>
      <c r="H192" s="143"/>
      <c r="I192" s="103" t="s">
        <v>722</v>
      </c>
      <c r="J192" s="104" t="s">
        <v>722</v>
      </c>
      <c r="K192" s="103" t="s">
        <v>722</v>
      </c>
      <c r="L192" s="104" t="s">
        <v>722</v>
      </c>
      <c r="M192" s="103" t="s">
        <v>722</v>
      </c>
      <c r="N192" s="104" t="s">
        <v>722</v>
      </c>
    </row>
    <row r="193" spans="1:14" s="66" customFormat="1" ht="13.9" customHeight="1" thickBot="1" x14ac:dyDescent="0.3">
      <c r="A193" s="142" t="s">
        <v>682</v>
      </c>
      <c r="B193" s="62" t="s">
        <v>215</v>
      </c>
      <c r="C193" s="63">
        <v>15.23076923076923</v>
      </c>
      <c r="D193" s="63">
        <v>19.038461538461537</v>
      </c>
      <c r="E193" s="143"/>
      <c r="F193" s="144">
        <v>25.566749999999999</v>
      </c>
      <c r="G193" s="144">
        <f t="shared" si="2"/>
        <v>35.793449999999993</v>
      </c>
      <c r="H193" s="143"/>
      <c r="I193" s="103" t="s">
        <v>722</v>
      </c>
      <c r="J193" s="104" t="s">
        <v>722</v>
      </c>
      <c r="K193" s="103" t="s">
        <v>722</v>
      </c>
      <c r="L193" s="104" t="s">
        <v>722</v>
      </c>
      <c r="M193" s="103" t="s">
        <v>722</v>
      </c>
      <c r="N193" s="104" t="s">
        <v>722</v>
      </c>
    </row>
    <row r="194" spans="1:14" s="66" customFormat="1" ht="13.9" customHeight="1" thickBot="1" x14ac:dyDescent="0.3">
      <c r="A194" s="142" t="s">
        <v>682</v>
      </c>
      <c r="B194" s="62" t="s">
        <v>235</v>
      </c>
      <c r="C194" s="63">
        <v>12.184615384615384</v>
      </c>
      <c r="D194" s="63">
        <v>15.23076923076923</v>
      </c>
      <c r="E194" s="143"/>
      <c r="F194" s="144">
        <v>20.453399999999998</v>
      </c>
      <c r="G194" s="144">
        <f t="shared" si="2"/>
        <v>28.634759999999996</v>
      </c>
      <c r="H194" s="143"/>
      <c r="I194" s="103" t="s">
        <v>722</v>
      </c>
      <c r="J194" s="104" t="s">
        <v>722</v>
      </c>
      <c r="K194" s="103" t="s">
        <v>722</v>
      </c>
      <c r="L194" s="104" t="s">
        <v>722</v>
      </c>
      <c r="M194" s="103" t="s">
        <v>722</v>
      </c>
      <c r="N194" s="104" t="s">
        <v>722</v>
      </c>
    </row>
    <row r="195" spans="1:14" s="66" customFormat="1" ht="13.9" customHeight="1" thickBot="1" x14ac:dyDescent="0.3">
      <c r="A195" s="142" t="s">
        <v>682</v>
      </c>
      <c r="B195" s="62" t="s">
        <v>329</v>
      </c>
      <c r="C195" s="63">
        <v>17.134615384615383</v>
      </c>
      <c r="D195" s="63">
        <v>21.41826923076923</v>
      </c>
      <c r="E195" s="143"/>
      <c r="F195" s="144">
        <v>28.762593750000001</v>
      </c>
      <c r="G195" s="144">
        <f t="shared" si="2"/>
        <v>40.267631250000001</v>
      </c>
      <c r="H195" s="143"/>
      <c r="I195" s="103" t="s">
        <v>722</v>
      </c>
      <c r="J195" s="104" t="s">
        <v>722</v>
      </c>
      <c r="K195" s="103" t="s">
        <v>722</v>
      </c>
      <c r="L195" s="104" t="s">
        <v>722</v>
      </c>
      <c r="M195" s="103" t="s">
        <v>722</v>
      </c>
      <c r="N195" s="104" t="s">
        <v>722</v>
      </c>
    </row>
    <row r="196" spans="1:14" s="66" customFormat="1" ht="13.9" customHeight="1" thickBot="1" x14ac:dyDescent="0.3">
      <c r="A196" s="142" t="s">
        <v>682</v>
      </c>
      <c r="B196" s="62" t="s">
        <v>330</v>
      </c>
      <c r="C196" s="63">
        <v>17.134615384615383</v>
      </c>
      <c r="D196" s="63">
        <v>21.41826923076923</v>
      </c>
      <c r="E196" s="143"/>
      <c r="F196" s="144">
        <v>28.762593750000001</v>
      </c>
      <c r="G196" s="144">
        <f t="shared" ref="G196:G259" si="3">F196*1.4</f>
        <v>40.267631250000001</v>
      </c>
      <c r="H196" s="143"/>
      <c r="I196" s="103" t="s">
        <v>722</v>
      </c>
      <c r="J196" s="104" t="s">
        <v>722</v>
      </c>
      <c r="K196" s="103" t="s">
        <v>722</v>
      </c>
      <c r="L196" s="104" t="s">
        <v>722</v>
      </c>
      <c r="M196" s="103" t="s">
        <v>722</v>
      </c>
      <c r="N196" s="104" t="s">
        <v>722</v>
      </c>
    </row>
    <row r="197" spans="1:14" s="66" customFormat="1" ht="13.9" customHeight="1" thickBot="1" x14ac:dyDescent="0.3">
      <c r="A197" s="142" t="s">
        <v>682</v>
      </c>
      <c r="B197" s="62" t="s">
        <v>391</v>
      </c>
      <c r="C197" s="63">
        <v>13.326923076923078</v>
      </c>
      <c r="D197" s="63">
        <v>16.658653846153847</v>
      </c>
      <c r="E197" s="143"/>
      <c r="F197" s="144">
        <v>22.370906250000001</v>
      </c>
      <c r="G197" s="144">
        <f t="shared" si="3"/>
        <v>31.319268749999999</v>
      </c>
      <c r="H197" s="143"/>
      <c r="I197" s="103" t="s">
        <v>722</v>
      </c>
      <c r="J197" s="104" t="s">
        <v>722</v>
      </c>
      <c r="K197" s="103" t="s">
        <v>722</v>
      </c>
      <c r="L197" s="104" t="s">
        <v>722</v>
      </c>
      <c r="M197" s="103" t="s">
        <v>722</v>
      </c>
      <c r="N197" s="104" t="s">
        <v>722</v>
      </c>
    </row>
    <row r="198" spans="1:14" s="66" customFormat="1" ht="13.9" customHeight="1" thickBot="1" x14ac:dyDescent="0.3">
      <c r="A198" s="142" t="s">
        <v>682</v>
      </c>
      <c r="B198" s="62" t="s">
        <v>439</v>
      </c>
      <c r="C198" s="63">
        <v>15.23076923076923</v>
      </c>
      <c r="D198" s="63">
        <v>19.038461538461537</v>
      </c>
      <c r="E198" s="143"/>
      <c r="F198" s="144">
        <v>25.566749999999999</v>
      </c>
      <c r="G198" s="144">
        <f t="shared" si="3"/>
        <v>35.793449999999993</v>
      </c>
      <c r="H198" s="143"/>
      <c r="I198" s="103" t="s">
        <v>722</v>
      </c>
      <c r="J198" s="104" t="s">
        <v>722</v>
      </c>
      <c r="K198" s="103" t="s">
        <v>722</v>
      </c>
      <c r="L198" s="104" t="s">
        <v>722</v>
      </c>
      <c r="M198" s="103" t="s">
        <v>722</v>
      </c>
      <c r="N198" s="104" t="s">
        <v>722</v>
      </c>
    </row>
    <row r="199" spans="1:14" ht="13.9" customHeight="1" thickBot="1" x14ac:dyDescent="0.25">
      <c r="A199" s="146" t="s">
        <v>683</v>
      </c>
      <c r="B199" s="62" t="s">
        <v>59</v>
      </c>
      <c r="C199" s="63">
        <v>19.038461538461544</v>
      </c>
      <c r="D199" s="63">
        <v>23.798076923076927</v>
      </c>
      <c r="E199" s="70"/>
      <c r="F199" s="69">
        <v>33.026971153846155</v>
      </c>
      <c r="G199" s="69">
        <f t="shared" si="3"/>
        <v>46.237759615384611</v>
      </c>
      <c r="H199" s="70"/>
      <c r="I199" s="103" t="s">
        <v>722</v>
      </c>
      <c r="J199" s="104" t="s">
        <v>722</v>
      </c>
      <c r="K199" s="103" t="s">
        <v>722</v>
      </c>
      <c r="L199" s="104" t="s">
        <v>722</v>
      </c>
      <c r="M199" s="103" t="s">
        <v>722</v>
      </c>
      <c r="N199" s="104" t="s">
        <v>722</v>
      </c>
    </row>
    <row r="200" spans="1:14" s="66" customFormat="1" ht="13.9" customHeight="1" thickBot="1" x14ac:dyDescent="0.3">
      <c r="A200" s="142" t="s">
        <v>683</v>
      </c>
      <c r="B200" s="62" t="s">
        <v>83</v>
      </c>
      <c r="C200" s="63">
        <v>17.134615384615383</v>
      </c>
      <c r="D200" s="63">
        <v>21.41826923076923</v>
      </c>
      <c r="E200" s="143"/>
      <c r="F200" s="144">
        <v>29.724274038461537</v>
      </c>
      <c r="G200" s="144">
        <f t="shared" si="3"/>
        <v>41.613983653846148</v>
      </c>
      <c r="H200" s="143"/>
      <c r="I200" s="103" t="s">
        <v>722</v>
      </c>
      <c r="J200" s="104" t="s">
        <v>722</v>
      </c>
      <c r="K200" s="103" t="s">
        <v>722</v>
      </c>
      <c r="L200" s="104" t="s">
        <v>722</v>
      </c>
      <c r="M200" s="103" t="s">
        <v>722</v>
      </c>
      <c r="N200" s="104" t="s">
        <v>722</v>
      </c>
    </row>
    <row r="201" spans="1:14" s="66" customFormat="1" ht="13.9" customHeight="1" thickBot="1" x14ac:dyDescent="0.3">
      <c r="A201" s="142" t="s">
        <v>683</v>
      </c>
      <c r="B201" s="62" t="s">
        <v>84</v>
      </c>
      <c r="C201" s="63">
        <v>20.942307692307697</v>
      </c>
      <c r="D201" s="63">
        <v>26.17788461538462</v>
      </c>
      <c r="E201" s="143"/>
      <c r="F201" s="144">
        <v>36.329668269230773</v>
      </c>
      <c r="G201" s="144">
        <f t="shared" si="3"/>
        <v>50.861535576923082</v>
      </c>
      <c r="H201" s="143"/>
      <c r="I201" s="103" t="s">
        <v>722</v>
      </c>
      <c r="J201" s="104" t="s">
        <v>722</v>
      </c>
      <c r="K201" s="103" t="s">
        <v>722</v>
      </c>
      <c r="L201" s="104" t="s">
        <v>722</v>
      </c>
      <c r="M201" s="103" t="s">
        <v>722</v>
      </c>
      <c r="N201" s="104" t="s">
        <v>722</v>
      </c>
    </row>
    <row r="202" spans="1:14" s="66" customFormat="1" ht="13.9" customHeight="1" thickBot="1" x14ac:dyDescent="0.3">
      <c r="A202" s="142" t="s">
        <v>683</v>
      </c>
      <c r="B202" s="62" t="s">
        <v>85</v>
      </c>
      <c r="C202" s="63">
        <v>24.750000000000004</v>
      </c>
      <c r="D202" s="63">
        <v>30.937500000000004</v>
      </c>
      <c r="E202" s="143"/>
      <c r="F202" s="144">
        <v>42.935062500000001</v>
      </c>
      <c r="G202" s="144">
        <f t="shared" si="3"/>
        <v>60.109087499999994</v>
      </c>
      <c r="H202" s="143"/>
      <c r="I202" s="103" t="s">
        <v>722</v>
      </c>
      <c r="J202" s="104" t="s">
        <v>722</v>
      </c>
      <c r="K202" s="103" t="s">
        <v>722</v>
      </c>
      <c r="L202" s="104" t="s">
        <v>722</v>
      </c>
      <c r="M202" s="103" t="s">
        <v>722</v>
      </c>
      <c r="N202" s="104" t="s">
        <v>722</v>
      </c>
    </row>
    <row r="203" spans="1:14" s="66" customFormat="1" ht="13.9" customHeight="1" thickBot="1" x14ac:dyDescent="0.3">
      <c r="A203" s="142" t="s">
        <v>683</v>
      </c>
      <c r="B203" s="62" t="s">
        <v>86</v>
      </c>
      <c r="C203" s="63">
        <v>24.750000000000004</v>
      </c>
      <c r="D203" s="63">
        <v>30.937500000000004</v>
      </c>
      <c r="E203" s="143"/>
      <c r="F203" s="144">
        <v>42.935062500000001</v>
      </c>
      <c r="G203" s="144">
        <f t="shared" si="3"/>
        <v>60.109087499999994</v>
      </c>
      <c r="H203" s="143"/>
      <c r="I203" s="103" t="s">
        <v>722</v>
      </c>
      <c r="J203" s="104" t="s">
        <v>722</v>
      </c>
      <c r="K203" s="103" t="s">
        <v>722</v>
      </c>
      <c r="L203" s="104" t="s">
        <v>722</v>
      </c>
      <c r="M203" s="103" t="s">
        <v>722</v>
      </c>
      <c r="N203" s="104" t="s">
        <v>722</v>
      </c>
    </row>
    <row r="204" spans="1:14" s="66" customFormat="1" ht="13.9" customHeight="1" thickBot="1" x14ac:dyDescent="0.3">
      <c r="A204" s="142" t="s">
        <v>683</v>
      </c>
      <c r="B204" s="62" t="s">
        <v>87</v>
      </c>
      <c r="C204" s="63">
        <v>17.134615384615383</v>
      </c>
      <c r="D204" s="63">
        <v>21.41826923076923</v>
      </c>
      <c r="E204" s="143"/>
      <c r="F204" s="144">
        <v>29.724274038461537</v>
      </c>
      <c r="G204" s="144">
        <f t="shared" si="3"/>
        <v>41.613983653846148</v>
      </c>
      <c r="H204" s="143"/>
      <c r="I204" s="103" t="s">
        <v>722</v>
      </c>
      <c r="J204" s="104" t="s">
        <v>722</v>
      </c>
      <c r="K204" s="103" t="s">
        <v>722</v>
      </c>
      <c r="L204" s="104" t="s">
        <v>722</v>
      </c>
      <c r="M204" s="103" t="s">
        <v>722</v>
      </c>
      <c r="N204" s="104" t="s">
        <v>722</v>
      </c>
    </row>
    <row r="205" spans="1:14" s="66" customFormat="1" ht="13.9" customHeight="1" thickBot="1" x14ac:dyDescent="0.3">
      <c r="A205" s="142" t="s">
        <v>683</v>
      </c>
      <c r="B205" s="62" t="s">
        <v>88</v>
      </c>
      <c r="C205" s="63">
        <v>30.46153846153846</v>
      </c>
      <c r="D205" s="63">
        <v>38.076923076923073</v>
      </c>
      <c r="E205" s="143"/>
      <c r="F205" s="144">
        <v>52.843153846153839</v>
      </c>
      <c r="G205" s="144">
        <f t="shared" si="3"/>
        <v>73.98041538461537</v>
      </c>
      <c r="H205" s="143"/>
      <c r="I205" s="103" t="s">
        <v>722</v>
      </c>
      <c r="J205" s="104" t="s">
        <v>722</v>
      </c>
      <c r="K205" s="103" t="s">
        <v>722</v>
      </c>
      <c r="L205" s="104" t="s">
        <v>722</v>
      </c>
      <c r="M205" s="103" t="s">
        <v>722</v>
      </c>
      <c r="N205" s="104" t="s">
        <v>722</v>
      </c>
    </row>
    <row r="206" spans="1:14" s="66" customFormat="1" ht="13.9" customHeight="1" thickBot="1" x14ac:dyDescent="0.3">
      <c r="A206" s="142" t="s">
        <v>683</v>
      </c>
      <c r="B206" s="62" t="s">
        <v>90</v>
      </c>
      <c r="C206" s="63">
        <v>22.846153846153854</v>
      </c>
      <c r="D206" s="63">
        <v>28.557692307692314</v>
      </c>
      <c r="E206" s="143"/>
      <c r="F206" s="144">
        <v>39.63236538461539</v>
      </c>
      <c r="G206" s="144">
        <f t="shared" si="3"/>
        <v>55.485311538461545</v>
      </c>
      <c r="H206" s="143"/>
      <c r="I206" s="103" t="s">
        <v>722</v>
      </c>
      <c r="J206" s="104" t="s">
        <v>722</v>
      </c>
      <c r="K206" s="103" t="s">
        <v>722</v>
      </c>
      <c r="L206" s="104" t="s">
        <v>722</v>
      </c>
      <c r="M206" s="103" t="s">
        <v>722</v>
      </c>
      <c r="N206" s="104" t="s">
        <v>722</v>
      </c>
    </row>
    <row r="207" spans="1:14" s="66" customFormat="1" ht="13.9" customHeight="1" thickBot="1" x14ac:dyDescent="0.3">
      <c r="A207" s="142" t="s">
        <v>683</v>
      </c>
      <c r="B207" s="62" t="s">
        <v>91</v>
      </c>
      <c r="C207" s="63">
        <v>22.846153846153854</v>
      </c>
      <c r="D207" s="63">
        <v>28.557692307692314</v>
      </c>
      <c r="E207" s="143"/>
      <c r="F207" s="144">
        <v>39.63236538461539</v>
      </c>
      <c r="G207" s="144">
        <f t="shared" si="3"/>
        <v>55.485311538461545</v>
      </c>
      <c r="H207" s="143"/>
      <c r="I207" s="103" t="s">
        <v>722</v>
      </c>
      <c r="J207" s="104" t="s">
        <v>722</v>
      </c>
      <c r="K207" s="103" t="s">
        <v>722</v>
      </c>
      <c r="L207" s="104" t="s">
        <v>722</v>
      </c>
      <c r="M207" s="103" t="s">
        <v>722</v>
      </c>
      <c r="N207" s="104" t="s">
        <v>722</v>
      </c>
    </row>
    <row r="208" spans="1:14" ht="13.9" customHeight="1" thickBot="1" x14ac:dyDescent="0.25">
      <c r="A208" s="146" t="s">
        <v>683</v>
      </c>
      <c r="B208" s="62" t="s">
        <v>94</v>
      </c>
      <c r="C208" s="63">
        <v>32.36538461538462</v>
      </c>
      <c r="D208" s="63">
        <v>40.456730769230774</v>
      </c>
      <c r="E208" s="70"/>
      <c r="F208" s="69">
        <v>56.145850961538464</v>
      </c>
      <c r="G208" s="69">
        <f t="shared" si="3"/>
        <v>78.60419134615384</v>
      </c>
      <c r="H208" s="70"/>
      <c r="I208" s="103" t="s">
        <v>722</v>
      </c>
      <c r="J208" s="104" t="s">
        <v>722</v>
      </c>
      <c r="K208" s="103" t="s">
        <v>722</v>
      </c>
      <c r="L208" s="104" t="s">
        <v>722</v>
      </c>
      <c r="M208" s="103" t="s">
        <v>722</v>
      </c>
      <c r="N208" s="104" t="s">
        <v>722</v>
      </c>
    </row>
    <row r="209" spans="1:14" ht="13.9" customHeight="1" thickBot="1" x14ac:dyDescent="0.25">
      <c r="A209" s="147" t="s">
        <v>683</v>
      </c>
      <c r="B209" s="62" t="s">
        <v>104</v>
      </c>
      <c r="C209" s="63">
        <v>20.942307692307697</v>
      </c>
      <c r="D209" s="63">
        <v>26.17788461538462</v>
      </c>
      <c r="E209" s="68"/>
      <c r="F209" s="69">
        <v>36.329668269230773</v>
      </c>
      <c r="G209" s="69">
        <f t="shared" si="3"/>
        <v>50.861535576923082</v>
      </c>
      <c r="H209" s="68"/>
      <c r="I209" s="103" t="s">
        <v>722</v>
      </c>
      <c r="J209" s="104" t="s">
        <v>722</v>
      </c>
      <c r="K209" s="103" t="s">
        <v>722</v>
      </c>
      <c r="L209" s="104" t="s">
        <v>722</v>
      </c>
      <c r="M209" s="103" t="s">
        <v>722</v>
      </c>
      <c r="N209" s="104" t="s">
        <v>722</v>
      </c>
    </row>
    <row r="210" spans="1:14" s="66" customFormat="1" ht="13.9" customHeight="1" thickBot="1" x14ac:dyDescent="0.3">
      <c r="A210" s="142" t="s">
        <v>683</v>
      </c>
      <c r="B210" s="62" t="s">
        <v>111</v>
      </c>
      <c r="C210" s="63">
        <v>22.846153846153854</v>
      </c>
      <c r="D210" s="63">
        <v>28.557692307692314</v>
      </c>
      <c r="E210" s="143"/>
      <c r="F210" s="144">
        <v>39.63236538461539</v>
      </c>
      <c r="G210" s="144">
        <f t="shared" si="3"/>
        <v>55.485311538461545</v>
      </c>
      <c r="H210" s="143"/>
      <c r="I210" s="103" t="s">
        <v>722</v>
      </c>
      <c r="J210" s="104" t="s">
        <v>722</v>
      </c>
      <c r="K210" s="103" t="s">
        <v>722</v>
      </c>
      <c r="L210" s="104" t="s">
        <v>722</v>
      </c>
      <c r="M210" s="103" t="s">
        <v>722</v>
      </c>
      <c r="N210" s="104" t="s">
        <v>722</v>
      </c>
    </row>
    <row r="211" spans="1:14" s="66" customFormat="1" ht="13.9" customHeight="1" thickBot="1" x14ac:dyDescent="0.3">
      <c r="A211" s="142" t="s">
        <v>683</v>
      </c>
      <c r="B211" s="62" t="s">
        <v>112</v>
      </c>
      <c r="C211" s="63">
        <v>26.653846153846157</v>
      </c>
      <c r="D211" s="63">
        <v>33.317307692307693</v>
      </c>
      <c r="E211" s="143"/>
      <c r="F211" s="144">
        <v>46.237759615384618</v>
      </c>
      <c r="G211" s="144">
        <f t="shared" si="3"/>
        <v>64.732863461538457</v>
      </c>
      <c r="H211" s="143"/>
      <c r="I211" s="103" t="s">
        <v>722</v>
      </c>
      <c r="J211" s="104" t="s">
        <v>722</v>
      </c>
      <c r="K211" s="103" t="s">
        <v>722</v>
      </c>
      <c r="L211" s="104" t="s">
        <v>722</v>
      </c>
      <c r="M211" s="103" t="s">
        <v>722</v>
      </c>
      <c r="N211" s="104" t="s">
        <v>722</v>
      </c>
    </row>
    <row r="212" spans="1:14" ht="13.9" customHeight="1" thickBot="1" x14ac:dyDescent="0.25">
      <c r="A212" s="146" t="s">
        <v>683</v>
      </c>
      <c r="B212" s="62" t="s">
        <v>119</v>
      </c>
      <c r="C212" s="63">
        <v>17.134615384615383</v>
      </c>
      <c r="D212" s="63">
        <v>21.41826923076923</v>
      </c>
      <c r="E212" s="70"/>
      <c r="F212" s="69">
        <v>29.724274038461537</v>
      </c>
      <c r="G212" s="69">
        <f t="shared" si="3"/>
        <v>41.613983653846148</v>
      </c>
      <c r="H212" s="70"/>
      <c r="I212" s="103" t="s">
        <v>722</v>
      </c>
      <c r="J212" s="104" t="s">
        <v>722</v>
      </c>
      <c r="K212" s="103" t="s">
        <v>722</v>
      </c>
      <c r="L212" s="104" t="s">
        <v>722</v>
      </c>
      <c r="M212" s="103" t="s">
        <v>722</v>
      </c>
      <c r="N212" s="104" t="s">
        <v>722</v>
      </c>
    </row>
    <row r="213" spans="1:14" s="66" customFormat="1" ht="13.9" customHeight="1" thickBot="1" x14ac:dyDescent="0.3">
      <c r="A213" s="142" t="s">
        <v>683</v>
      </c>
      <c r="B213" s="62" t="s">
        <v>123</v>
      </c>
      <c r="C213" s="63">
        <v>20.942307692307697</v>
      </c>
      <c r="D213" s="63">
        <v>26.17788461538462</v>
      </c>
      <c r="E213" s="143"/>
      <c r="F213" s="144">
        <v>36.329668269230773</v>
      </c>
      <c r="G213" s="144">
        <f t="shared" si="3"/>
        <v>50.861535576923082</v>
      </c>
      <c r="H213" s="143"/>
      <c r="I213" s="103" t="s">
        <v>722</v>
      </c>
      <c r="J213" s="104" t="s">
        <v>722</v>
      </c>
      <c r="K213" s="103" t="s">
        <v>722</v>
      </c>
      <c r="L213" s="104" t="s">
        <v>722</v>
      </c>
      <c r="M213" s="103" t="s">
        <v>722</v>
      </c>
      <c r="N213" s="104" t="s">
        <v>722</v>
      </c>
    </row>
    <row r="214" spans="1:14" s="66" customFormat="1" ht="13.9" customHeight="1" thickBot="1" x14ac:dyDescent="0.3">
      <c r="A214" s="142" t="s">
        <v>683</v>
      </c>
      <c r="B214" s="62" t="s">
        <v>124</v>
      </c>
      <c r="C214" s="63">
        <v>17.134615384615383</v>
      </c>
      <c r="D214" s="63">
        <v>21.41826923076923</v>
      </c>
      <c r="E214" s="143"/>
      <c r="F214" s="144">
        <v>29.724274038461537</v>
      </c>
      <c r="G214" s="144">
        <f t="shared" si="3"/>
        <v>41.613983653846148</v>
      </c>
      <c r="H214" s="143"/>
      <c r="I214" s="103" t="s">
        <v>722</v>
      </c>
      <c r="J214" s="104" t="s">
        <v>722</v>
      </c>
      <c r="K214" s="103" t="s">
        <v>722</v>
      </c>
      <c r="L214" s="104" t="s">
        <v>722</v>
      </c>
      <c r="M214" s="103" t="s">
        <v>722</v>
      </c>
      <c r="N214" s="104" t="s">
        <v>722</v>
      </c>
    </row>
    <row r="215" spans="1:14" s="66" customFormat="1" ht="13.9" customHeight="1" thickBot="1" x14ac:dyDescent="0.3">
      <c r="A215" s="142" t="s">
        <v>683</v>
      </c>
      <c r="B215" s="62" t="s">
        <v>125</v>
      </c>
      <c r="C215" s="63">
        <v>28.55769230769231</v>
      </c>
      <c r="D215" s="63">
        <v>35.697115384615387</v>
      </c>
      <c r="E215" s="143"/>
      <c r="F215" s="144">
        <v>49.540456730769229</v>
      </c>
      <c r="G215" s="144">
        <f t="shared" si="3"/>
        <v>69.356639423076913</v>
      </c>
      <c r="H215" s="143"/>
      <c r="I215" s="103" t="s">
        <v>722</v>
      </c>
      <c r="J215" s="104" t="s">
        <v>722</v>
      </c>
      <c r="K215" s="103" t="s">
        <v>722</v>
      </c>
      <c r="L215" s="104" t="s">
        <v>722</v>
      </c>
      <c r="M215" s="103" t="s">
        <v>722</v>
      </c>
      <c r="N215" s="104" t="s">
        <v>722</v>
      </c>
    </row>
    <row r="216" spans="1:14" ht="13.9" customHeight="1" thickBot="1" x14ac:dyDescent="0.25">
      <c r="A216" s="146" t="s">
        <v>683</v>
      </c>
      <c r="B216" s="62" t="s">
        <v>129</v>
      </c>
      <c r="C216" s="63">
        <v>26.653846153846157</v>
      </c>
      <c r="D216" s="63">
        <v>33.317307692307693</v>
      </c>
      <c r="E216" s="70"/>
      <c r="F216" s="69">
        <v>46.237759615384618</v>
      </c>
      <c r="G216" s="69">
        <f t="shared" si="3"/>
        <v>64.732863461538457</v>
      </c>
      <c r="H216" s="70"/>
      <c r="I216" s="103" t="s">
        <v>722</v>
      </c>
      <c r="J216" s="104" t="s">
        <v>722</v>
      </c>
      <c r="K216" s="103" t="s">
        <v>722</v>
      </c>
      <c r="L216" s="104" t="s">
        <v>722</v>
      </c>
      <c r="M216" s="103" t="s">
        <v>722</v>
      </c>
      <c r="N216" s="104" t="s">
        <v>722</v>
      </c>
    </row>
    <row r="217" spans="1:14" ht="13.9" customHeight="1" thickBot="1" x14ac:dyDescent="0.25">
      <c r="A217" s="146" t="s">
        <v>683</v>
      </c>
      <c r="B217" s="62" t="s">
        <v>137</v>
      </c>
      <c r="C217" s="63">
        <v>22.846153846153854</v>
      </c>
      <c r="D217" s="63">
        <v>28.557692307692314</v>
      </c>
      <c r="E217" s="70"/>
      <c r="F217" s="69">
        <v>39.63236538461539</v>
      </c>
      <c r="G217" s="69">
        <f t="shared" si="3"/>
        <v>55.485311538461545</v>
      </c>
      <c r="H217" s="70"/>
      <c r="I217" s="103" t="s">
        <v>722</v>
      </c>
      <c r="J217" s="104" t="s">
        <v>722</v>
      </c>
      <c r="K217" s="103" t="s">
        <v>722</v>
      </c>
      <c r="L217" s="104" t="s">
        <v>722</v>
      </c>
      <c r="M217" s="103" t="s">
        <v>722</v>
      </c>
      <c r="N217" s="104" t="s">
        <v>722</v>
      </c>
    </row>
    <row r="218" spans="1:14" ht="13.9" customHeight="1" thickBot="1" x14ac:dyDescent="0.25">
      <c r="A218" s="146" t="s">
        <v>683</v>
      </c>
      <c r="B218" s="62" t="s">
        <v>150</v>
      </c>
      <c r="C218" s="63">
        <v>24.750000000000004</v>
      </c>
      <c r="D218" s="63">
        <v>30.937500000000004</v>
      </c>
      <c r="E218" s="70"/>
      <c r="F218" s="69">
        <v>42.935062500000001</v>
      </c>
      <c r="G218" s="69">
        <f t="shared" si="3"/>
        <v>60.109087499999994</v>
      </c>
      <c r="H218" s="70"/>
      <c r="I218" s="103" t="s">
        <v>722</v>
      </c>
      <c r="J218" s="104" t="s">
        <v>722</v>
      </c>
      <c r="K218" s="103" t="s">
        <v>722</v>
      </c>
      <c r="L218" s="104" t="s">
        <v>722</v>
      </c>
      <c r="M218" s="103" t="s">
        <v>722</v>
      </c>
      <c r="N218" s="104" t="s">
        <v>722</v>
      </c>
    </row>
    <row r="219" spans="1:14" ht="13.9" customHeight="1" thickBot="1" x14ac:dyDescent="0.25">
      <c r="A219" s="146" t="s">
        <v>683</v>
      </c>
      <c r="B219" s="62" t="s">
        <v>149</v>
      </c>
      <c r="C219" s="63">
        <v>28.55769230769231</v>
      </c>
      <c r="D219" s="63">
        <v>35.697115384615387</v>
      </c>
      <c r="E219" s="70"/>
      <c r="F219" s="69">
        <v>49.540456730769229</v>
      </c>
      <c r="G219" s="69">
        <f t="shared" si="3"/>
        <v>69.356639423076913</v>
      </c>
      <c r="H219" s="70"/>
      <c r="I219" s="103" t="s">
        <v>722</v>
      </c>
      <c r="J219" s="104" t="s">
        <v>722</v>
      </c>
      <c r="K219" s="103" t="s">
        <v>722</v>
      </c>
      <c r="L219" s="104" t="s">
        <v>722</v>
      </c>
      <c r="M219" s="103" t="s">
        <v>722</v>
      </c>
      <c r="N219" s="104" t="s">
        <v>722</v>
      </c>
    </row>
    <row r="220" spans="1:14" s="66" customFormat="1" ht="13.9" customHeight="1" thickBot="1" x14ac:dyDescent="0.3">
      <c r="A220" s="142" t="s">
        <v>683</v>
      </c>
      <c r="B220" s="62" t="s">
        <v>153</v>
      </c>
      <c r="C220" s="63">
        <v>19.038461538461544</v>
      </c>
      <c r="D220" s="63">
        <v>23.798076923076927</v>
      </c>
      <c r="E220" s="143"/>
      <c r="F220" s="144">
        <v>33.026971153846155</v>
      </c>
      <c r="G220" s="144">
        <f t="shared" si="3"/>
        <v>46.237759615384611</v>
      </c>
      <c r="H220" s="143"/>
      <c r="I220" s="103" t="s">
        <v>722</v>
      </c>
      <c r="J220" s="104" t="s">
        <v>722</v>
      </c>
      <c r="K220" s="103" t="s">
        <v>722</v>
      </c>
      <c r="L220" s="104" t="s">
        <v>722</v>
      </c>
      <c r="M220" s="103" t="s">
        <v>722</v>
      </c>
      <c r="N220" s="104" t="s">
        <v>722</v>
      </c>
    </row>
    <row r="221" spans="1:14" ht="13.9" customHeight="1" thickBot="1" x14ac:dyDescent="0.25">
      <c r="A221" s="146" t="s">
        <v>683</v>
      </c>
      <c r="B221" s="62" t="s">
        <v>156</v>
      </c>
      <c r="C221" s="63">
        <v>20.942307692307697</v>
      </c>
      <c r="D221" s="63">
        <v>26.17788461538462</v>
      </c>
      <c r="E221" s="70"/>
      <c r="F221" s="69">
        <v>36.329668269230773</v>
      </c>
      <c r="G221" s="69">
        <f t="shared" si="3"/>
        <v>50.861535576923082</v>
      </c>
      <c r="H221" s="70"/>
      <c r="I221" s="103" t="s">
        <v>722</v>
      </c>
      <c r="J221" s="104" t="s">
        <v>722</v>
      </c>
      <c r="K221" s="103" t="s">
        <v>722</v>
      </c>
      <c r="L221" s="104" t="s">
        <v>722</v>
      </c>
      <c r="M221" s="103" t="s">
        <v>722</v>
      </c>
      <c r="N221" s="104" t="s">
        <v>722</v>
      </c>
    </row>
    <row r="222" spans="1:14" ht="13.9" customHeight="1" thickBot="1" x14ac:dyDescent="0.25">
      <c r="A222" s="146" t="s">
        <v>683</v>
      </c>
      <c r="B222" s="62" t="s">
        <v>155</v>
      </c>
      <c r="C222" s="63">
        <v>24.750000000000004</v>
      </c>
      <c r="D222" s="63">
        <v>30.937500000000004</v>
      </c>
      <c r="E222" s="70"/>
      <c r="F222" s="69">
        <v>42.935062500000001</v>
      </c>
      <c r="G222" s="69">
        <f t="shared" si="3"/>
        <v>60.109087499999994</v>
      </c>
      <c r="H222" s="70"/>
      <c r="I222" s="103" t="s">
        <v>722</v>
      </c>
      <c r="J222" s="104" t="s">
        <v>722</v>
      </c>
      <c r="K222" s="103" t="s">
        <v>722</v>
      </c>
      <c r="L222" s="104" t="s">
        <v>722</v>
      </c>
      <c r="M222" s="103" t="s">
        <v>722</v>
      </c>
      <c r="N222" s="104" t="s">
        <v>722</v>
      </c>
    </row>
    <row r="223" spans="1:14" ht="13.9" customHeight="1" thickBot="1" x14ac:dyDescent="0.25">
      <c r="A223" s="147" t="s">
        <v>683</v>
      </c>
      <c r="B223" s="62" t="s">
        <v>157</v>
      </c>
      <c r="C223" s="63">
        <v>24.750000000000004</v>
      </c>
      <c r="D223" s="63">
        <v>30.937500000000004</v>
      </c>
      <c r="E223" s="68"/>
      <c r="F223" s="69">
        <v>42.935062500000001</v>
      </c>
      <c r="G223" s="69">
        <f t="shared" si="3"/>
        <v>60.109087499999994</v>
      </c>
      <c r="H223" s="68"/>
      <c r="I223" s="103" t="s">
        <v>722</v>
      </c>
      <c r="J223" s="104" t="s">
        <v>722</v>
      </c>
      <c r="K223" s="103" t="s">
        <v>722</v>
      </c>
      <c r="L223" s="104" t="s">
        <v>722</v>
      </c>
      <c r="M223" s="103" t="s">
        <v>722</v>
      </c>
      <c r="N223" s="104" t="s">
        <v>722</v>
      </c>
    </row>
    <row r="224" spans="1:14" ht="13.9" customHeight="1" thickBot="1" x14ac:dyDescent="0.25">
      <c r="A224" s="147" t="s">
        <v>683</v>
      </c>
      <c r="B224" s="62" t="s">
        <v>158</v>
      </c>
      <c r="C224" s="63">
        <v>28.55769230769231</v>
      </c>
      <c r="D224" s="63">
        <v>35.697115384615387</v>
      </c>
      <c r="E224" s="68"/>
      <c r="F224" s="69">
        <v>49.540456730769229</v>
      </c>
      <c r="G224" s="69">
        <f t="shared" si="3"/>
        <v>69.356639423076913</v>
      </c>
      <c r="H224" s="68"/>
      <c r="I224" s="103" t="s">
        <v>722</v>
      </c>
      <c r="J224" s="104" t="s">
        <v>722</v>
      </c>
      <c r="K224" s="103" t="s">
        <v>722</v>
      </c>
      <c r="L224" s="104" t="s">
        <v>722</v>
      </c>
      <c r="M224" s="103" t="s">
        <v>722</v>
      </c>
      <c r="N224" s="104" t="s">
        <v>722</v>
      </c>
    </row>
    <row r="225" spans="1:14" ht="13.9" customHeight="1" thickBot="1" x14ac:dyDescent="0.25">
      <c r="A225" s="147" t="s">
        <v>683</v>
      </c>
      <c r="B225" s="62" t="s">
        <v>159</v>
      </c>
      <c r="C225" s="63">
        <v>26.653846153846157</v>
      </c>
      <c r="D225" s="63">
        <v>33.317307692307693</v>
      </c>
      <c r="E225" s="68"/>
      <c r="F225" s="69">
        <v>46.237759615384618</v>
      </c>
      <c r="G225" s="69">
        <f t="shared" si="3"/>
        <v>64.732863461538457</v>
      </c>
      <c r="H225" s="68"/>
      <c r="I225" s="103" t="s">
        <v>722</v>
      </c>
      <c r="J225" s="104" t="s">
        <v>722</v>
      </c>
      <c r="K225" s="103" t="s">
        <v>722</v>
      </c>
      <c r="L225" s="104" t="s">
        <v>722</v>
      </c>
      <c r="M225" s="103" t="s">
        <v>722</v>
      </c>
      <c r="N225" s="104" t="s">
        <v>722</v>
      </c>
    </row>
    <row r="226" spans="1:14" ht="13.9" customHeight="1" thickBot="1" x14ac:dyDescent="0.25">
      <c r="A226" s="147" t="s">
        <v>683</v>
      </c>
      <c r="B226" s="62" t="s">
        <v>162</v>
      </c>
      <c r="C226" s="63">
        <v>22.846153846153854</v>
      </c>
      <c r="D226" s="63">
        <v>28.557692307692314</v>
      </c>
      <c r="E226" s="68"/>
      <c r="F226" s="69">
        <v>39.63236538461539</v>
      </c>
      <c r="G226" s="69">
        <f t="shared" si="3"/>
        <v>55.485311538461545</v>
      </c>
      <c r="H226" s="68"/>
      <c r="I226" s="103" t="s">
        <v>722</v>
      </c>
      <c r="J226" s="104" t="s">
        <v>722</v>
      </c>
      <c r="K226" s="103" t="s">
        <v>722</v>
      </c>
      <c r="L226" s="104" t="s">
        <v>722</v>
      </c>
      <c r="M226" s="103" t="s">
        <v>722</v>
      </c>
      <c r="N226" s="104" t="s">
        <v>722</v>
      </c>
    </row>
    <row r="227" spans="1:14" s="66" customFormat="1" ht="13.9" customHeight="1" thickBot="1" x14ac:dyDescent="0.3">
      <c r="A227" s="142" t="s">
        <v>683</v>
      </c>
      <c r="B227" s="62" t="s">
        <v>176</v>
      </c>
      <c r="C227" s="63">
        <v>24.750000000000004</v>
      </c>
      <c r="D227" s="63">
        <v>30.937500000000004</v>
      </c>
      <c r="E227" s="143"/>
      <c r="F227" s="144">
        <v>42.935062500000001</v>
      </c>
      <c r="G227" s="144">
        <f t="shared" si="3"/>
        <v>60.109087499999994</v>
      </c>
      <c r="H227" s="143"/>
      <c r="I227" s="103" t="s">
        <v>722</v>
      </c>
      <c r="J227" s="104" t="s">
        <v>722</v>
      </c>
      <c r="K227" s="103" t="s">
        <v>722</v>
      </c>
      <c r="L227" s="104" t="s">
        <v>722</v>
      </c>
      <c r="M227" s="103" t="s">
        <v>722</v>
      </c>
      <c r="N227" s="104" t="s">
        <v>722</v>
      </c>
    </row>
    <row r="228" spans="1:14" ht="13.9" customHeight="1" thickBot="1" x14ac:dyDescent="0.25">
      <c r="A228" s="146" t="s">
        <v>683</v>
      </c>
      <c r="B228" s="62" t="s">
        <v>177</v>
      </c>
      <c r="C228" s="63">
        <v>38.076923076923087</v>
      </c>
      <c r="D228" s="63">
        <v>47.596153846153854</v>
      </c>
      <c r="E228" s="71"/>
      <c r="F228" s="69">
        <v>66.05394230769231</v>
      </c>
      <c r="G228" s="69">
        <f t="shared" si="3"/>
        <v>92.475519230769223</v>
      </c>
      <c r="H228" s="71"/>
      <c r="I228" s="103" t="s">
        <v>722</v>
      </c>
      <c r="J228" s="104" t="s">
        <v>722</v>
      </c>
      <c r="K228" s="103" t="s">
        <v>722</v>
      </c>
      <c r="L228" s="104" t="s">
        <v>722</v>
      </c>
      <c r="M228" s="103" t="s">
        <v>722</v>
      </c>
      <c r="N228" s="104" t="s">
        <v>722</v>
      </c>
    </row>
    <row r="229" spans="1:14" ht="13.9" customHeight="1" thickBot="1" x14ac:dyDescent="0.25">
      <c r="A229" s="146" t="s">
        <v>683</v>
      </c>
      <c r="B229" s="62" t="s">
        <v>186</v>
      </c>
      <c r="C229" s="63">
        <v>26.653846153846157</v>
      </c>
      <c r="D229" s="63">
        <v>33.317307692307693</v>
      </c>
      <c r="E229" s="71"/>
      <c r="F229" s="69">
        <v>46.237759615384618</v>
      </c>
      <c r="G229" s="69">
        <f t="shared" si="3"/>
        <v>64.732863461538457</v>
      </c>
      <c r="H229" s="71"/>
      <c r="I229" s="103" t="s">
        <v>722</v>
      </c>
      <c r="J229" s="104" t="s">
        <v>722</v>
      </c>
      <c r="K229" s="103" t="s">
        <v>722</v>
      </c>
      <c r="L229" s="104" t="s">
        <v>722</v>
      </c>
      <c r="M229" s="103" t="s">
        <v>722</v>
      </c>
      <c r="N229" s="104" t="s">
        <v>722</v>
      </c>
    </row>
    <row r="230" spans="1:14" s="66" customFormat="1" ht="13.9" customHeight="1" thickBot="1" x14ac:dyDescent="0.3">
      <c r="A230" s="142" t="s">
        <v>683</v>
      </c>
      <c r="B230" s="62" t="s">
        <v>197</v>
      </c>
      <c r="C230" s="63">
        <v>28.55769230769231</v>
      </c>
      <c r="D230" s="63">
        <v>35.697115384615387</v>
      </c>
      <c r="E230" s="143"/>
      <c r="F230" s="144">
        <v>49.540456730769229</v>
      </c>
      <c r="G230" s="144">
        <f t="shared" si="3"/>
        <v>69.356639423076913</v>
      </c>
      <c r="H230" s="143"/>
      <c r="I230" s="103" t="s">
        <v>722</v>
      </c>
      <c r="J230" s="104" t="s">
        <v>722</v>
      </c>
      <c r="K230" s="103" t="s">
        <v>722</v>
      </c>
      <c r="L230" s="104" t="s">
        <v>722</v>
      </c>
      <c r="M230" s="103" t="s">
        <v>722</v>
      </c>
      <c r="N230" s="104" t="s">
        <v>722</v>
      </c>
    </row>
    <row r="231" spans="1:14" s="66" customFormat="1" ht="13.9" customHeight="1" thickBot="1" x14ac:dyDescent="0.3">
      <c r="A231" s="142" t="s">
        <v>683</v>
      </c>
      <c r="B231" s="62" t="s">
        <v>198</v>
      </c>
      <c r="C231" s="63">
        <v>32.36538461538462</v>
      </c>
      <c r="D231" s="63">
        <v>40.456730769230774</v>
      </c>
      <c r="E231" s="143"/>
      <c r="F231" s="144">
        <v>56.145850961538464</v>
      </c>
      <c r="G231" s="144">
        <f t="shared" si="3"/>
        <v>78.60419134615384</v>
      </c>
      <c r="H231" s="143"/>
      <c r="I231" s="103" t="s">
        <v>722</v>
      </c>
      <c r="J231" s="104" t="s">
        <v>722</v>
      </c>
      <c r="K231" s="103" t="s">
        <v>722</v>
      </c>
      <c r="L231" s="104" t="s">
        <v>722</v>
      </c>
      <c r="M231" s="103" t="s">
        <v>722</v>
      </c>
      <c r="N231" s="104" t="s">
        <v>722</v>
      </c>
    </row>
    <row r="232" spans="1:14" s="66" customFormat="1" ht="13.9" customHeight="1" thickBot="1" x14ac:dyDescent="0.3">
      <c r="A232" s="142" t="s">
        <v>683</v>
      </c>
      <c r="B232" s="62" t="s">
        <v>199</v>
      </c>
      <c r="C232" s="63">
        <v>24.750000000000004</v>
      </c>
      <c r="D232" s="63">
        <v>30.937500000000004</v>
      </c>
      <c r="E232" s="143"/>
      <c r="F232" s="144">
        <v>42.935062500000001</v>
      </c>
      <c r="G232" s="144">
        <f t="shared" si="3"/>
        <v>60.109087499999994</v>
      </c>
      <c r="H232" s="143"/>
      <c r="I232" s="103" t="s">
        <v>722</v>
      </c>
      <c r="J232" s="104" t="s">
        <v>722</v>
      </c>
      <c r="K232" s="103" t="s">
        <v>722</v>
      </c>
      <c r="L232" s="104" t="s">
        <v>722</v>
      </c>
      <c r="M232" s="103" t="s">
        <v>722</v>
      </c>
      <c r="N232" s="104" t="s">
        <v>722</v>
      </c>
    </row>
    <row r="233" spans="1:14" s="66" customFormat="1" ht="13.9" customHeight="1" thickBot="1" x14ac:dyDescent="0.3">
      <c r="A233" s="142" t="s">
        <v>683</v>
      </c>
      <c r="B233" s="62" t="s">
        <v>200</v>
      </c>
      <c r="C233" s="63">
        <v>24.750000000000004</v>
      </c>
      <c r="D233" s="63">
        <v>30.937500000000004</v>
      </c>
      <c r="E233" s="143"/>
      <c r="F233" s="144">
        <v>42.935062500000001</v>
      </c>
      <c r="G233" s="144">
        <f t="shared" si="3"/>
        <v>60.109087499999994</v>
      </c>
      <c r="H233" s="143"/>
      <c r="I233" s="103" t="s">
        <v>722</v>
      </c>
      <c r="J233" s="104" t="s">
        <v>722</v>
      </c>
      <c r="K233" s="103" t="s">
        <v>722</v>
      </c>
      <c r="L233" s="104" t="s">
        <v>722</v>
      </c>
      <c r="M233" s="103" t="s">
        <v>722</v>
      </c>
      <c r="N233" s="104" t="s">
        <v>722</v>
      </c>
    </row>
    <row r="234" spans="1:14" s="66" customFormat="1" ht="13.9" customHeight="1" thickBot="1" x14ac:dyDescent="0.3">
      <c r="A234" s="142" t="s">
        <v>683</v>
      </c>
      <c r="B234" s="62" t="s">
        <v>201</v>
      </c>
      <c r="C234" s="63">
        <v>28.55769230769231</v>
      </c>
      <c r="D234" s="63">
        <v>35.697115384615387</v>
      </c>
      <c r="E234" s="143"/>
      <c r="F234" s="144">
        <v>49.540456730769229</v>
      </c>
      <c r="G234" s="144">
        <f t="shared" si="3"/>
        <v>69.356639423076913</v>
      </c>
      <c r="H234" s="143"/>
      <c r="I234" s="103" t="s">
        <v>722</v>
      </c>
      <c r="J234" s="104" t="s">
        <v>722</v>
      </c>
      <c r="K234" s="103" t="s">
        <v>722</v>
      </c>
      <c r="L234" s="104" t="s">
        <v>722</v>
      </c>
      <c r="M234" s="103" t="s">
        <v>722</v>
      </c>
      <c r="N234" s="104" t="s">
        <v>722</v>
      </c>
    </row>
    <row r="235" spans="1:14" ht="13.9" customHeight="1" thickBot="1" x14ac:dyDescent="0.25">
      <c r="A235" s="146" t="s">
        <v>683</v>
      </c>
      <c r="B235" s="62" t="s">
        <v>202</v>
      </c>
      <c r="C235" s="63">
        <v>30.46153846153846</v>
      </c>
      <c r="D235" s="63">
        <v>38.076923076923073</v>
      </c>
      <c r="E235" s="71"/>
      <c r="F235" s="69">
        <v>52.843153846153839</v>
      </c>
      <c r="G235" s="69">
        <f t="shared" si="3"/>
        <v>73.98041538461537</v>
      </c>
      <c r="H235" s="71"/>
      <c r="I235" s="103" t="s">
        <v>722</v>
      </c>
      <c r="J235" s="104" t="s">
        <v>722</v>
      </c>
      <c r="K235" s="103" t="s">
        <v>722</v>
      </c>
      <c r="L235" s="104" t="s">
        <v>722</v>
      </c>
      <c r="M235" s="103" t="s">
        <v>722</v>
      </c>
      <c r="N235" s="104" t="s">
        <v>722</v>
      </c>
    </row>
    <row r="236" spans="1:14" s="66" customFormat="1" ht="13.9" customHeight="1" thickBot="1" x14ac:dyDescent="0.3">
      <c r="A236" s="142" t="s">
        <v>683</v>
      </c>
      <c r="B236" s="62" t="s">
        <v>203</v>
      </c>
      <c r="C236" s="63">
        <v>30.46153846153846</v>
      </c>
      <c r="D236" s="63">
        <v>38.076923076923073</v>
      </c>
      <c r="E236" s="143"/>
      <c r="F236" s="144">
        <v>52.843153846153839</v>
      </c>
      <c r="G236" s="144">
        <f t="shared" si="3"/>
        <v>73.98041538461537</v>
      </c>
      <c r="H236" s="143"/>
      <c r="I236" s="103" t="s">
        <v>722</v>
      </c>
      <c r="J236" s="104" t="s">
        <v>722</v>
      </c>
      <c r="K236" s="103" t="s">
        <v>722</v>
      </c>
      <c r="L236" s="104" t="s">
        <v>722</v>
      </c>
      <c r="M236" s="103" t="s">
        <v>722</v>
      </c>
      <c r="N236" s="104" t="s">
        <v>722</v>
      </c>
    </row>
    <row r="237" spans="1:14" s="66" customFormat="1" ht="13.9" customHeight="1" thickBot="1" x14ac:dyDescent="0.3">
      <c r="A237" s="142" t="s">
        <v>683</v>
      </c>
      <c r="B237" s="62" t="s">
        <v>204</v>
      </c>
      <c r="C237" s="63">
        <v>34.269230769230766</v>
      </c>
      <c r="D237" s="63">
        <v>42.83653846153846</v>
      </c>
      <c r="E237" s="143"/>
      <c r="F237" s="144">
        <v>59.448548076923075</v>
      </c>
      <c r="G237" s="144">
        <f t="shared" si="3"/>
        <v>83.227967307692296</v>
      </c>
      <c r="H237" s="143"/>
      <c r="I237" s="103" t="s">
        <v>722</v>
      </c>
      <c r="J237" s="104" t="s">
        <v>722</v>
      </c>
      <c r="K237" s="103" t="s">
        <v>722</v>
      </c>
      <c r="L237" s="104" t="s">
        <v>722</v>
      </c>
      <c r="M237" s="103" t="s">
        <v>722</v>
      </c>
      <c r="N237" s="104" t="s">
        <v>722</v>
      </c>
    </row>
    <row r="238" spans="1:14" s="66" customFormat="1" ht="13.9" customHeight="1" thickBot="1" x14ac:dyDescent="0.3">
      <c r="A238" s="142" t="s">
        <v>683</v>
      </c>
      <c r="B238" s="62" t="s">
        <v>205</v>
      </c>
      <c r="C238" s="63">
        <v>26.653846153846157</v>
      </c>
      <c r="D238" s="63">
        <v>33.317307692307693</v>
      </c>
      <c r="E238" s="143"/>
      <c r="F238" s="144">
        <v>46.237759615384618</v>
      </c>
      <c r="G238" s="144">
        <f t="shared" si="3"/>
        <v>64.732863461538457</v>
      </c>
      <c r="H238" s="143"/>
      <c r="I238" s="103" t="s">
        <v>722</v>
      </c>
      <c r="J238" s="104" t="s">
        <v>722</v>
      </c>
      <c r="K238" s="103" t="s">
        <v>722</v>
      </c>
      <c r="L238" s="104" t="s">
        <v>722</v>
      </c>
      <c r="M238" s="103" t="s">
        <v>722</v>
      </c>
      <c r="N238" s="104" t="s">
        <v>722</v>
      </c>
    </row>
    <row r="239" spans="1:14" s="66" customFormat="1" ht="13.9" customHeight="1" thickBot="1" x14ac:dyDescent="0.3">
      <c r="A239" s="142" t="s">
        <v>683</v>
      </c>
      <c r="B239" s="62" t="s">
        <v>206</v>
      </c>
      <c r="C239" s="63">
        <v>28.55769230769231</v>
      </c>
      <c r="D239" s="63">
        <v>35.697115384615387</v>
      </c>
      <c r="E239" s="143"/>
      <c r="F239" s="144">
        <v>49.540456730769229</v>
      </c>
      <c r="G239" s="144">
        <f t="shared" si="3"/>
        <v>69.356639423076913</v>
      </c>
      <c r="H239" s="143"/>
      <c r="I239" s="103" t="s">
        <v>722</v>
      </c>
      <c r="J239" s="104" t="s">
        <v>722</v>
      </c>
      <c r="K239" s="103" t="s">
        <v>722</v>
      </c>
      <c r="L239" s="104" t="s">
        <v>722</v>
      </c>
      <c r="M239" s="103" t="s">
        <v>722</v>
      </c>
      <c r="N239" s="104" t="s">
        <v>722</v>
      </c>
    </row>
    <row r="240" spans="1:14" s="66" customFormat="1" ht="13.9" customHeight="1" thickBot="1" x14ac:dyDescent="0.3">
      <c r="A240" s="142" t="s">
        <v>683</v>
      </c>
      <c r="B240" s="62" t="s">
        <v>207</v>
      </c>
      <c r="C240" s="63">
        <v>24.750000000000004</v>
      </c>
      <c r="D240" s="63">
        <v>30.937500000000004</v>
      </c>
      <c r="E240" s="143"/>
      <c r="F240" s="144">
        <v>42.935062500000001</v>
      </c>
      <c r="G240" s="144">
        <f t="shared" si="3"/>
        <v>60.109087499999994</v>
      </c>
      <c r="H240" s="143"/>
      <c r="I240" s="103" t="s">
        <v>722</v>
      </c>
      <c r="J240" s="104" t="s">
        <v>722</v>
      </c>
      <c r="K240" s="103" t="s">
        <v>722</v>
      </c>
      <c r="L240" s="104" t="s">
        <v>722</v>
      </c>
      <c r="M240" s="103" t="s">
        <v>722</v>
      </c>
      <c r="N240" s="104" t="s">
        <v>722</v>
      </c>
    </row>
    <row r="241" spans="1:14" s="66" customFormat="1" ht="13.9" customHeight="1" thickBot="1" x14ac:dyDescent="0.3">
      <c r="A241" s="142" t="s">
        <v>683</v>
      </c>
      <c r="B241" s="62" t="s">
        <v>208</v>
      </c>
      <c r="C241" s="63">
        <v>24.750000000000004</v>
      </c>
      <c r="D241" s="63">
        <v>30.937500000000004</v>
      </c>
      <c r="E241" s="143"/>
      <c r="F241" s="144">
        <v>42.935062500000001</v>
      </c>
      <c r="G241" s="144">
        <f t="shared" si="3"/>
        <v>60.109087499999994</v>
      </c>
      <c r="H241" s="143"/>
      <c r="I241" s="103" t="s">
        <v>722</v>
      </c>
      <c r="J241" s="104" t="s">
        <v>722</v>
      </c>
      <c r="K241" s="103" t="s">
        <v>722</v>
      </c>
      <c r="L241" s="104" t="s">
        <v>722</v>
      </c>
      <c r="M241" s="103" t="s">
        <v>722</v>
      </c>
      <c r="N241" s="104" t="s">
        <v>722</v>
      </c>
    </row>
    <row r="242" spans="1:14" s="66" customFormat="1" ht="13.9" customHeight="1" thickBot="1" x14ac:dyDescent="0.3">
      <c r="A242" s="142" t="s">
        <v>683</v>
      </c>
      <c r="B242" s="62" t="s">
        <v>209</v>
      </c>
      <c r="C242" s="63">
        <v>28.55769230769231</v>
      </c>
      <c r="D242" s="63">
        <v>35.697115384615387</v>
      </c>
      <c r="E242" s="143"/>
      <c r="F242" s="144">
        <v>49.540456730769229</v>
      </c>
      <c r="G242" s="144">
        <f t="shared" si="3"/>
        <v>69.356639423076913</v>
      </c>
      <c r="H242" s="143"/>
      <c r="I242" s="103" t="s">
        <v>722</v>
      </c>
      <c r="J242" s="104" t="s">
        <v>722</v>
      </c>
      <c r="K242" s="103" t="s">
        <v>722</v>
      </c>
      <c r="L242" s="104" t="s">
        <v>722</v>
      </c>
      <c r="M242" s="103" t="s">
        <v>722</v>
      </c>
      <c r="N242" s="104" t="s">
        <v>722</v>
      </c>
    </row>
    <row r="243" spans="1:14" s="66" customFormat="1" ht="13.9" customHeight="1" thickBot="1" x14ac:dyDescent="0.3">
      <c r="A243" s="142" t="s">
        <v>683</v>
      </c>
      <c r="B243" s="62" t="s">
        <v>210</v>
      </c>
      <c r="C243" s="63">
        <v>20.942307692307697</v>
      </c>
      <c r="D243" s="63">
        <v>26.17788461538462</v>
      </c>
      <c r="E243" s="143"/>
      <c r="F243" s="144">
        <v>36.329668269230773</v>
      </c>
      <c r="G243" s="144">
        <f t="shared" si="3"/>
        <v>50.861535576923082</v>
      </c>
      <c r="H243" s="143"/>
      <c r="I243" s="103" t="s">
        <v>722</v>
      </c>
      <c r="J243" s="104" t="s">
        <v>722</v>
      </c>
      <c r="K243" s="103" t="s">
        <v>722</v>
      </c>
      <c r="L243" s="104" t="s">
        <v>722</v>
      </c>
      <c r="M243" s="103" t="s">
        <v>722</v>
      </c>
      <c r="N243" s="104" t="s">
        <v>722</v>
      </c>
    </row>
    <row r="244" spans="1:14" s="66" customFormat="1" ht="13.9" customHeight="1" thickBot="1" x14ac:dyDescent="0.3">
      <c r="A244" s="142" t="s">
        <v>683</v>
      </c>
      <c r="B244" s="62" t="s">
        <v>211</v>
      </c>
      <c r="C244" s="63">
        <v>24.750000000000004</v>
      </c>
      <c r="D244" s="63">
        <v>30.937500000000004</v>
      </c>
      <c r="E244" s="143"/>
      <c r="F244" s="144">
        <v>42.935062500000001</v>
      </c>
      <c r="G244" s="144">
        <f t="shared" si="3"/>
        <v>60.109087499999994</v>
      </c>
      <c r="H244" s="143"/>
      <c r="I244" s="103" t="s">
        <v>722</v>
      </c>
      <c r="J244" s="104" t="s">
        <v>722</v>
      </c>
      <c r="K244" s="103" t="s">
        <v>722</v>
      </c>
      <c r="L244" s="104" t="s">
        <v>722</v>
      </c>
      <c r="M244" s="103" t="s">
        <v>722</v>
      </c>
      <c r="N244" s="104" t="s">
        <v>722</v>
      </c>
    </row>
    <row r="245" spans="1:14" ht="13.9" customHeight="1" thickBot="1" x14ac:dyDescent="0.25">
      <c r="A245" s="146" t="s">
        <v>683</v>
      </c>
      <c r="B245" s="62" t="s">
        <v>218</v>
      </c>
      <c r="C245" s="63">
        <v>26.653846153846157</v>
      </c>
      <c r="D245" s="63">
        <v>33.317307692307693</v>
      </c>
      <c r="E245" s="70"/>
      <c r="F245" s="69">
        <v>46.237759615384618</v>
      </c>
      <c r="G245" s="69">
        <f t="shared" si="3"/>
        <v>64.732863461538457</v>
      </c>
      <c r="H245" s="70"/>
      <c r="I245" s="103" t="s">
        <v>722</v>
      </c>
      <c r="J245" s="104" t="s">
        <v>722</v>
      </c>
      <c r="K245" s="103" t="s">
        <v>722</v>
      </c>
      <c r="L245" s="104" t="s">
        <v>722</v>
      </c>
      <c r="M245" s="103" t="s">
        <v>722</v>
      </c>
      <c r="N245" s="104" t="s">
        <v>722</v>
      </c>
    </row>
    <row r="246" spans="1:14" ht="13.9" customHeight="1" thickBot="1" x14ac:dyDescent="0.25">
      <c r="A246" s="147" t="s">
        <v>683</v>
      </c>
      <c r="B246" s="62" t="s">
        <v>219</v>
      </c>
      <c r="C246" s="63">
        <v>20.942307692307697</v>
      </c>
      <c r="D246" s="63">
        <v>26.17788461538462</v>
      </c>
      <c r="E246" s="68"/>
      <c r="F246" s="69">
        <v>36.329668269230773</v>
      </c>
      <c r="G246" s="69">
        <f t="shared" si="3"/>
        <v>50.861535576923082</v>
      </c>
      <c r="H246" s="68"/>
      <c r="I246" s="103" t="s">
        <v>722</v>
      </c>
      <c r="J246" s="104" t="s">
        <v>722</v>
      </c>
      <c r="K246" s="103" t="s">
        <v>722</v>
      </c>
      <c r="L246" s="104" t="s">
        <v>722</v>
      </c>
      <c r="M246" s="103" t="s">
        <v>722</v>
      </c>
      <c r="N246" s="104" t="s">
        <v>722</v>
      </c>
    </row>
    <row r="247" spans="1:14" ht="13.9" customHeight="1" thickBot="1" x14ac:dyDescent="0.25">
      <c r="A247" s="146" t="s">
        <v>683</v>
      </c>
      <c r="B247" s="62" t="s">
        <v>220</v>
      </c>
      <c r="C247" s="63">
        <v>26.653846153846157</v>
      </c>
      <c r="D247" s="63">
        <v>33.317307692307693</v>
      </c>
      <c r="E247" s="70"/>
      <c r="F247" s="69">
        <v>46.237759615384618</v>
      </c>
      <c r="G247" s="69">
        <f t="shared" si="3"/>
        <v>64.732863461538457</v>
      </c>
      <c r="H247" s="70"/>
      <c r="I247" s="103" t="s">
        <v>722</v>
      </c>
      <c r="J247" s="104" t="s">
        <v>722</v>
      </c>
      <c r="K247" s="103" t="s">
        <v>722</v>
      </c>
      <c r="L247" s="104" t="s">
        <v>722</v>
      </c>
      <c r="M247" s="103" t="s">
        <v>722</v>
      </c>
      <c r="N247" s="104" t="s">
        <v>722</v>
      </c>
    </row>
    <row r="248" spans="1:14" ht="13.9" customHeight="1" thickBot="1" x14ac:dyDescent="0.25">
      <c r="A248" s="146" t="s">
        <v>683</v>
      </c>
      <c r="B248" s="62" t="s">
        <v>236</v>
      </c>
      <c r="C248" s="63">
        <v>28.55769230769231</v>
      </c>
      <c r="D248" s="63">
        <v>35.697115384615387</v>
      </c>
      <c r="E248" s="70"/>
      <c r="F248" s="69">
        <v>49.540456730769229</v>
      </c>
      <c r="G248" s="69">
        <f t="shared" si="3"/>
        <v>69.356639423076913</v>
      </c>
      <c r="H248" s="70"/>
      <c r="I248" s="103" t="s">
        <v>722</v>
      </c>
      <c r="J248" s="104" t="s">
        <v>722</v>
      </c>
      <c r="K248" s="103" t="s">
        <v>722</v>
      </c>
      <c r="L248" s="104" t="s">
        <v>722</v>
      </c>
      <c r="M248" s="103" t="s">
        <v>722</v>
      </c>
      <c r="N248" s="104" t="s">
        <v>722</v>
      </c>
    </row>
    <row r="249" spans="1:14" ht="13.9" customHeight="1" thickBot="1" x14ac:dyDescent="0.25">
      <c r="A249" s="147" t="s">
        <v>683</v>
      </c>
      <c r="B249" s="62" t="s">
        <v>237</v>
      </c>
      <c r="C249" s="63">
        <v>24.750000000000004</v>
      </c>
      <c r="D249" s="63">
        <v>30.937500000000004</v>
      </c>
      <c r="E249" s="68"/>
      <c r="F249" s="69">
        <v>42.935062500000001</v>
      </c>
      <c r="G249" s="69">
        <f t="shared" si="3"/>
        <v>60.109087499999994</v>
      </c>
      <c r="H249" s="68"/>
      <c r="I249" s="103" t="s">
        <v>722</v>
      </c>
      <c r="J249" s="104" t="s">
        <v>722</v>
      </c>
      <c r="K249" s="103" t="s">
        <v>722</v>
      </c>
      <c r="L249" s="104" t="s">
        <v>722</v>
      </c>
      <c r="M249" s="103" t="s">
        <v>722</v>
      </c>
      <c r="N249" s="104" t="s">
        <v>722</v>
      </c>
    </row>
    <row r="250" spans="1:14" ht="13.9" customHeight="1" thickBot="1" x14ac:dyDescent="0.25">
      <c r="A250" s="147" t="s">
        <v>683</v>
      </c>
      <c r="B250" s="62" t="s">
        <v>238</v>
      </c>
      <c r="C250" s="63">
        <v>24.750000000000004</v>
      </c>
      <c r="D250" s="63">
        <v>30.937500000000004</v>
      </c>
      <c r="E250" s="68"/>
      <c r="F250" s="69">
        <v>42.935062500000001</v>
      </c>
      <c r="G250" s="69">
        <f t="shared" si="3"/>
        <v>60.109087499999994</v>
      </c>
      <c r="H250" s="68"/>
      <c r="I250" s="103" t="s">
        <v>722</v>
      </c>
      <c r="J250" s="104" t="s">
        <v>722</v>
      </c>
      <c r="K250" s="103" t="s">
        <v>722</v>
      </c>
      <c r="L250" s="104" t="s">
        <v>722</v>
      </c>
      <c r="M250" s="103" t="s">
        <v>722</v>
      </c>
      <c r="N250" s="104" t="s">
        <v>722</v>
      </c>
    </row>
    <row r="251" spans="1:14" ht="13.9" customHeight="1" thickBot="1" x14ac:dyDescent="0.25">
      <c r="A251" s="146" t="s">
        <v>683</v>
      </c>
      <c r="B251" s="62" t="s">
        <v>241</v>
      </c>
      <c r="C251" s="63">
        <v>28.55769230769231</v>
      </c>
      <c r="D251" s="63">
        <v>35.697115384615387</v>
      </c>
      <c r="E251" s="70"/>
      <c r="F251" s="69">
        <v>49.540456730769229</v>
      </c>
      <c r="G251" s="69">
        <f t="shared" si="3"/>
        <v>69.356639423076913</v>
      </c>
      <c r="H251" s="70"/>
      <c r="I251" s="103" t="s">
        <v>722</v>
      </c>
      <c r="J251" s="104" t="s">
        <v>722</v>
      </c>
      <c r="K251" s="103" t="s">
        <v>722</v>
      </c>
      <c r="L251" s="104" t="s">
        <v>722</v>
      </c>
      <c r="M251" s="103" t="s">
        <v>722</v>
      </c>
      <c r="N251" s="104" t="s">
        <v>722</v>
      </c>
    </row>
    <row r="252" spans="1:14" ht="13.9" customHeight="1" thickBot="1" x14ac:dyDescent="0.25">
      <c r="A252" s="146" t="s">
        <v>683</v>
      </c>
      <c r="B252" s="62" t="s">
        <v>239</v>
      </c>
      <c r="C252" s="63">
        <v>32.36538461538462</v>
      </c>
      <c r="D252" s="63">
        <v>40.456730769230774</v>
      </c>
      <c r="E252" s="70"/>
      <c r="F252" s="69">
        <v>56.145850961538464</v>
      </c>
      <c r="G252" s="69">
        <f t="shared" si="3"/>
        <v>78.60419134615384</v>
      </c>
      <c r="H252" s="70"/>
      <c r="I252" s="103" t="s">
        <v>722</v>
      </c>
      <c r="J252" s="104" t="s">
        <v>722</v>
      </c>
      <c r="K252" s="103" t="s">
        <v>722</v>
      </c>
      <c r="L252" s="104" t="s">
        <v>722</v>
      </c>
      <c r="M252" s="103" t="s">
        <v>722</v>
      </c>
      <c r="N252" s="104" t="s">
        <v>722</v>
      </c>
    </row>
    <row r="253" spans="1:14" ht="13.9" customHeight="1" thickBot="1" x14ac:dyDescent="0.25">
      <c r="A253" s="146" t="s">
        <v>683</v>
      </c>
      <c r="B253" s="62" t="s">
        <v>240</v>
      </c>
      <c r="C253" s="63">
        <v>36.17307692307692</v>
      </c>
      <c r="D253" s="63">
        <v>45.216346153846146</v>
      </c>
      <c r="E253" s="70"/>
      <c r="F253" s="69">
        <v>62.751245192307678</v>
      </c>
      <c r="G253" s="69">
        <f t="shared" si="3"/>
        <v>87.851743269230738</v>
      </c>
      <c r="H253" s="70"/>
      <c r="I253" s="103" t="s">
        <v>722</v>
      </c>
      <c r="J253" s="104" t="s">
        <v>722</v>
      </c>
      <c r="K253" s="103" t="s">
        <v>722</v>
      </c>
      <c r="L253" s="104" t="s">
        <v>722</v>
      </c>
      <c r="M253" s="103" t="s">
        <v>722</v>
      </c>
      <c r="N253" s="104" t="s">
        <v>722</v>
      </c>
    </row>
    <row r="254" spans="1:14" ht="13.9" customHeight="1" thickBot="1" x14ac:dyDescent="0.25">
      <c r="A254" s="146" t="s">
        <v>683</v>
      </c>
      <c r="B254" s="62" t="s">
        <v>251</v>
      </c>
      <c r="C254" s="63">
        <v>26.653846153846157</v>
      </c>
      <c r="D254" s="63">
        <v>33.317307692307693</v>
      </c>
      <c r="E254" s="70"/>
      <c r="F254" s="69">
        <v>46.237759615384618</v>
      </c>
      <c r="G254" s="69">
        <f t="shared" si="3"/>
        <v>64.732863461538457</v>
      </c>
      <c r="H254" s="70"/>
      <c r="I254" s="103" t="s">
        <v>722</v>
      </c>
      <c r="J254" s="104" t="s">
        <v>722</v>
      </c>
      <c r="K254" s="103" t="s">
        <v>722</v>
      </c>
      <c r="L254" s="104" t="s">
        <v>722</v>
      </c>
      <c r="M254" s="103" t="s">
        <v>722</v>
      </c>
      <c r="N254" s="104" t="s">
        <v>722</v>
      </c>
    </row>
    <row r="255" spans="1:14" ht="13.9" customHeight="1" thickBot="1" x14ac:dyDescent="0.25">
      <c r="A255" s="146" t="s">
        <v>683</v>
      </c>
      <c r="B255" s="62" t="s">
        <v>252</v>
      </c>
      <c r="C255" s="63">
        <v>30.46153846153846</v>
      </c>
      <c r="D255" s="63">
        <v>38.076923076923073</v>
      </c>
      <c r="E255" s="70"/>
      <c r="F255" s="69">
        <v>52.843153846153839</v>
      </c>
      <c r="G255" s="69">
        <f t="shared" si="3"/>
        <v>73.98041538461537</v>
      </c>
      <c r="H255" s="70"/>
      <c r="I255" s="103" t="s">
        <v>722</v>
      </c>
      <c r="J255" s="104" t="s">
        <v>722</v>
      </c>
      <c r="K255" s="103" t="s">
        <v>722</v>
      </c>
      <c r="L255" s="104" t="s">
        <v>722</v>
      </c>
      <c r="M255" s="103" t="s">
        <v>722</v>
      </c>
      <c r="N255" s="104" t="s">
        <v>722</v>
      </c>
    </row>
    <row r="256" spans="1:14" s="66" customFormat="1" ht="13.9" customHeight="1" thickBot="1" x14ac:dyDescent="0.3">
      <c r="A256" s="142" t="s">
        <v>683</v>
      </c>
      <c r="B256" s="62" t="s">
        <v>258</v>
      </c>
      <c r="C256" s="63">
        <v>20.942307692307697</v>
      </c>
      <c r="D256" s="63">
        <v>26.17788461538462</v>
      </c>
      <c r="E256" s="143"/>
      <c r="F256" s="144">
        <v>36.329668269230773</v>
      </c>
      <c r="G256" s="144">
        <f t="shared" si="3"/>
        <v>50.861535576923082</v>
      </c>
      <c r="H256" s="143"/>
      <c r="I256" s="103" t="s">
        <v>722</v>
      </c>
      <c r="J256" s="104" t="s">
        <v>722</v>
      </c>
      <c r="K256" s="103" t="s">
        <v>722</v>
      </c>
      <c r="L256" s="104" t="s">
        <v>722</v>
      </c>
      <c r="M256" s="103" t="s">
        <v>722</v>
      </c>
      <c r="N256" s="104" t="s">
        <v>722</v>
      </c>
    </row>
    <row r="257" spans="1:14" ht="13.9" customHeight="1" thickBot="1" x14ac:dyDescent="0.25">
      <c r="A257" s="147" t="s">
        <v>683</v>
      </c>
      <c r="B257" s="62" t="s">
        <v>259</v>
      </c>
      <c r="C257" s="63">
        <v>24.750000000000004</v>
      </c>
      <c r="D257" s="63">
        <v>30.937500000000004</v>
      </c>
      <c r="E257" s="68"/>
      <c r="F257" s="69">
        <v>42.935062500000001</v>
      </c>
      <c r="G257" s="69">
        <f t="shared" si="3"/>
        <v>60.109087499999994</v>
      </c>
      <c r="H257" s="68"/>
      <c r="I257" s="103" t="s">
        <v>722</v>
      </c>
      <c r="J257" s="104" t="s">
        <v>722</v>
      </c>
      <c r="K257" s="103" t="s">
        <v>722</v>
      </c>
      <c r="L257" s="104" t="s">
        <v>722</v>
      </c>
      <c r="M257" s="103" t="s">
        <v>722</v>
      </c>
      <c r="N257" s="104" t="s">
        <v>722</v>
      </c>
    </row>
    <row r="258" spans="1:14" s="66" customFormat="1" ht="13.9" customHeight="1" thickBot="1" x14ac:dyDescent="0.3">
      <c r="A258" s="142" t="s">
        <v>683</v>
      </c>
      <c r="B258" s="62" t="s">
        <v>260</v>
      </c>
      <c r="C258" s="63">
        <v>22.846153846153854</v>
      </c>
      <c r="D258" s="63">
        <v>28.557692307692314</v>
      </c>
      <c r="E258" s="143"/>
      <c r="F258" s="144">
        <v>39.63236538461539</v>
      </c>
      <c r="G258" s="144">
        <f t="shared" si="3"/>
        <v>55.485311538461545</v>
      </c>
      <c r="H258" s="143"/>
      <c r="I258" s="103" t="s">
        <v>722</v>
      </c>
      <c r="J258" s="104" t="s">
        <v>722</v>
      </c>
      <c r="K258" s="103" t="s">
        <v>722</v>
      </c>
      <c r="L258" s="104" t="s">
        <v>722</v>
      </c>
      <c r="M258" s="103" t="s">
        <v>722</v>
      </c>
      <c r="N258" s="104" t="s">
        <v>722</v>
      </c>
    </row>
    <row r="259" spans="1:14" ht="13.9" customHeight="1" thickBot="1" x14ac:dyDescent="0.25">
      <c r="A259" s="147" t="s">
        <v>683</v>
      </c>
      <c r="B259" s="62" t="s">
        <v>261</v>
      </c>
      <c r="C259" s="63">
        <v>26.653846153846157</v>
      </c>
      <c r="D259" s="63">
        <v>33.317307692307693</v>
      </c>
      <c r="E259" s="68"/>
      <c r="F259" s="69">
        <v>46.237759615384618</v>
      </c>
      <c r="G259" s="69">
        <f t="shared" si="3"/>
        <v>64.732863461538457</v>
      </c>
      <c r="H259" s="68"/>
      <c r="I259" s="103" t="s">
        <v>722</v>
      </c>
      <c r="J259" s="104" t="s">
        <v>722</v>
      </c>
      <c r="K259" s="103" t="s">
        <v>722</v>
      </c>
      <c r="L259" s="104" t="s">
        <v>722</v>
      </c>
      <c r="M259" s="103" t="s">
        <v>722</v>
      </c>
      <c r="N259" s="104" t="s">
        <v>722</v>
      </c>
    </row>
    <row r="260" spans="1:14" ht="13.9" customHeight="1" thickBot="1" x14ac:dyDescent="0.25">
      <c r="A260" s="147" t="s">
        <v>683</v>
      </c>
      <c r="B260" s="62" t="s">
        <v>270</v>
      </c>
      <c r="C260" s="63">
        <v>19.038461538461544</v>
      </c>
      <c r="D260" s="63">
        <v>23.798076923076927</v>
      </c>
      <c r="E260" s="68"/>
      <c r="F260" s="69">
        <v>33.026971153846155</v>
      </c>
      <c r="G260" s="69">
        <f t="shared" ref="G260:G316" si="4">F260*1.4</f>
        <v>46.237759615384611</v>
      </c>
      <c r="H260" s="68"/>
      <c r="I260" s="103" t="s">
        <v>722</v>
      </c>
      <c r="J260" s="104" t="s">
        <v>722</v>
      </c>
      <c r="K260" s="103" t="s">
        <v>722</v>
      </c>
      <c r="L260" s="104" t="s">
        <v>722</v>
      </c>
      <c r="M260" s="103" t="s">
        <v>722</v>
      </c>
      <c r="N260" s="104" t="s">
        <v>722</v>
      </c>
    </row>
    <row r="261" spans="1:14" s="66" customFormat="1" ht="13.9" customHeight="1" thickBot="1" x14ac:dyDescent="0.3">
      <c r="A261" s="142" t="s">
        <v>683</v>
      </c>
      <c r="B261" s="62" t="s">
        <v>272</v>
      </c>
      <c r="C261" s="63">
        <v>24.750000000000004</v>
      </c>
      <c r="D261" s="63">
        <v>30.937500000000004</v>
      </c>
      <c r="E261" s="143"/>
      <c r="F261" s="144">
        <v>42.935062500000001</v>
      </c>
      <c r="G261" s="144">
        <f t="shared" si="4"/>
        <v>60.109087499999994</v>
      </c>
      <c r="H261" s="143"/>
      <c r="I261" s="103" t="s">
        <v>722</v>
      </c>
      <c r="J261" s="104" t="s">
        <v>722</v>
      </c>
      <c r="K261" s="103" t="s">
        <v>722</v>
      </c>
      <c r="L261" s="104" t="s">
        <v>722</v>
      </c>
      <c r="M261" s="103" t="s">
        <v>722</v>
      </c>
      <c r="N261" s="104" t="s">
        <v>722</v>
      </c>
    </row>
    <row r="262" spans="1:14" ht="13.9" customHeight="1" thickBot="1" x14ac:dyDescent="0.25">
      <c r="A262" s="146" t="s">
        <v>683</v>
      </c>
      <c r="B262" s="62" t="s">
        <v>266</v>
      </c>
      <c r="C262" s="63">
        <v>28.55769230769231</v>
      </c>
      <c r="D262" s="63">
        <v>35.697115384615387</v>
      </c>
      <c r="E262" s="71"/>
      <c r="F262" s="69">
        <v>49.540456730769229</v>
      </c>
      <c r="G262" s="69">
        <f t="shared" si="4"/>
        <v>69.356639423076913</v>
      </c>
      <c r="H262" s="71"/>
      <c r="I262" s="103" t="s">
        <v>722</v>
      </c>
      <c r="J262" s="104" t="s">
        <v>722</v>
      </c>
      <c r="K262" s="103" t="s">
        <v>722</v>
      </c>
      <c r="L262" s="104" t="s">
        <v>722</v>
      </c>
      <c r="M262" s="103" t="s">
        <v>722</v>
      </c>
      <c r="N262" s="104" t="s">
        <v>722</v>
      </c>
    </row>
    <row r="263" spans="1:14" ht="13.9" customHeight="1" thickBot="1" x14ac:dyDescent="0.25">
      <c r="A263" s="146" t="s">
        <v>683</v>
      </c>
      <c r="B263" s="62" t="s">
        <v>271</v>
      </c>
      <c r="C263" s="63">
        <v>32.36538461538462</v>
      </c>
      <c r="D263" s="63">
        <v>40.456730769230774</v>
      </c>
      <c r="E263" s="71"/>
      <c r="F263" s="69">
        <v>56.145850961538464</v>
      </c>
      <c r="G263" s="69">
        <f t="shared" si="4"/>
        <v>78.60419134615384</v>
      </c>
      <c r="H263" s="71"/>
      <c r="I263" s="103" t="s">
        <v>722</v>
      </c>
      <c r="J263" s="104" t="s">
        <v>722</v>
      </c>
      <c r="K263" s="103" t="s">
        <v>722</v>
      </c>
      <c r="L263" s="104" t="s">
        <v>722</v>
      </c>
      <c r="M263" s="103" t="s">
        <v>722</v>
      </c>
      <c r="N263" s="104" t="s">
        <v>722</v>
      </c>
    </row>
    <row r="264" spans="1:14" ht="13.9" customHeight="1" thickBot="1" x14ac:dyDescent="0.25">
      <c r="A264" s="146" t="s">
        <v>683</v>
      </c>
      <c r="B264" s="62" t="s">
        <v>278</v>
      </c>
      <c r="C264" s="63">
        <v>28.55769230769231</v>
      </c>
      <c r="D264" s="63">
        <v>35.697115384615387</v>
      </c>
      <c r="E264" s="71"/>
      <c r="F264" s="69">
        <v>49.540456730769229</v>
      </c>
      <c r="G264" s="69">
        <f t="shared" si="4"/>
        <v>69.356639423076913</v>
      </c>
      <c r="H264" s="71"/>
      <c r="I264" s="103" t="s">
        <v>722</v>
      </c>
      <c r="J264" s="104" t="s">
        <v>722</v>
      </c>
      <c r="K264" s="103" t="s">
        <v>722</v>
      </c>
      <c r="L264" s="104" t="s">
        <v>722</v>
      </c>
      <c r="M264" s="103" t="s">
        <v>722</v>
      </c>
      <c r="N264" s="104" t="s">
        <v>722</v>
      </c>
    </row>
    <row r="265" spans="1:14" ht="13.9" customHeight="1" thickBot="1" x14ac:dyDescent="0.25">
      <c r="A265" s="146" t="s">
        <v>683</v>
      </c>
      <c r="B265" s="62" t="s">
        <v>282</v>
      </c>
      <c r="C265" s="63">
        <v>24.750000000000004</v>
      </c>
      <c r="D265" s="63">
        <v>30.937500000000004</v>
      </c>
      <c r="E265" s="71"/>
      <c r="F265" s="69">
        <v>42.935062500000001</v>
      </c>
      <c r="G265" s="69">
        <f t="shared" si="4"/>
        <v>60.109087499999994</v>
      </c>
      <c r="H265" s="71"/>
      <c r="I265" s="103" t="s">
        <v>722</v>
      </c>
      <c r="J265" s="104" t="s">
        <v>722</v>
      </c>
      <c r="K265" s="103" t="s">
        <v>722</v>
      </c>
      <c r="L265" s="104" t="s">
        <v>722</v>
      </c>
      <c r="M265" s="103" t="s">
        <v>722</v>
      </c>
      <c r="N265" s="104" t="s">
        <v>722</v>
      </c>
    </row>
    <row r="266" spans="1:14" s="66" customFormat="1" ht="13.9" customHeight="1" thickBot="1" x14ac:dyDescent="0.3">
      <c r="A266" s="142" t="s">
        <v>683</v>
      </c>
      <c r="B266" s="62" t="s">
        <v>285</v>
      </c>
      <c r="C266" s="63">
        <v>20.942307692307697</v>
      </c>
      <c r="D266" s="63">
        <v>26.17788461538462</v>
      </c>
      <c r="E266" s="143"/>
      <c r="F266" s="144">
        <v>36.329668269230773</v>
      </c>
      <c r="G266" s="144">
        <f t="shared" si="4"/>
        <v>50.861535576923082</v>
      </c>
      <c r="H266" s="143"/>
      <c r="I266" s="103" t="s">
        <v>722</v>
      </c>
      <c r="J266" s="104" t="s">
        <v>722</v>
      </c>
      <c r="K266" s="103" t="s">
        <v>722</v>
      </c>
      <c r="L266" s="104" t="s">
        <v>722</v>
      </c>
      <c r="M266" s="103" t="s">
        <v>722</v>
      </c>
      <c r="N266" s="104" t="s">
        <v>722</v>
      </c>
    </row>
    <row r="267" spans="1:14" s="66" customFormat="1" ht="13.9" customHeight="1" thickBot="1" x14ac:dyDescent="0.3">
      <c r="A267" s="142" t="s">
        <v>683</v>
      </c>
      <c r="B267" s="62" t="s">
        <v>286</v>
      </c>
      <c r="C267" s="63">
        <v>24.750000000000004</v>
      </c>
      <c r="D267" s="63">
        <v>30.937500000000004</v>
      </c>
      <c r="E267" s="143"/>
      <c r="F267" s="144">
        <v>42.935062500000001</v>
      </c>
      <c r="G267" s="144">
        <f t="shared" si="4"/>
        <v>60.109087499999994</v>
      </c>
      <c r="H267" s="143"/>
      <c r="I267" s="103" t="s">
        <v>722</v>
      </c>
      <c r="J267" s="104" t="s">
        <v>722</v>
      </c>
      <c r="K267" s="103" t="s">
        <v>722</v>
      </c>
      <c r="L267" s="104" t="s">
        <v>722</v>
      </c>
      <c r="M267" s="103" t="s">
        <v>722</v>
      </c>
      <c r="N267" s="104" t="s">
        <v>722</v>
      </c>
    </row>
    <row r="268" spans="1:14" ht="13.9" customHeight="1" thickBot="1" x14ac:dyDescent="0.25">
      <c r="A268" s="146" t="s">
        <v>683</v>
      </c>
      <c r="B268" s="62" t="s">
        <v>287</v>
      </c>
      <c r="C268" s="63">
        <v>22.846153846153854</v>
      </c>
      <c r="D268" s="63">
        <v>28.557692307692314</v>
      </c>
      <c r="E268" s="71"/>
      <c r="F268" s="69">
        <v>39.63236538461539</v>
      </c>
      <c r="G268" s="69">
        <f t="shared" si="4"/>
        <v>55.485311538461545</v>
      </c>
      <c r="H268" s="71"/>
      <c r="I268" s="103" t="s">
        <v>722</v>
      </c>
      <c r="J268" s="104" t="s">
        <v>722</v>
      </c>
      <c r="K268" s="103" t="s">
        <v>722</v>
      </c>
      <c r="L268" s="104" t="s">
        <v>722</v>
      </c>
      <c r="M268" s="103" t="s">
        <v>722</v>
      </c>
      <c r="N268" s="104" t="s">
        <v>722</v>
      </c>
    </row>
    <row r="269" spans="1:14" ht="13.9" customHeight="1" thickBot="1" x14ac:dyDescent="0.25">
      <c r="A269" s="146" t="s">
        <v>683</v>
      </c>
      <c r="B269" s="62" t="s">
        <v>288</v>
      </c>
      <c r="C269" s="63">
        <v>28.55769230769231</v>
      </c>
      <c r="D269" s="63">
        <v>35.697115384615387</v>
      </c>
      <c r="E269" s="71"/>
      <c r="F269" s="69">
        <v>49.540456730769229</v>
      </c>
      <c r="G269" s="69">
        <f t="shared" si="4"/>
        <v>69.356639423076913</v>
      </c>
      <c r="H269" s="71"/>
      <c r="I269" s="103" t="s">
        <v>722</v>
      </c>
      <c r="J269" s="104" t="s">
        <v>722</v>
      </c>
      <c r="K269" s="103" t="s">
        <v>722</v>
      </c>
      <c r="L269" s="104" t="s">
        <v>722</v>
      </c>
      <c r="M269" s="103" t="s">
        <v>722</v>
      </c>
      <c r="N269" s="104" t="s">
        <v>722</v>
      </c>
    </row>
    <row r="270" spans="1:14" ht="13.9" customHeight="1" thickBot="1" x14ac:dyDescent="0.25">
      <c r="A270" s="147" t="s">
        <v>683</v>
      </c>
      <c r="B270" s="62" t="s">
        <v>292</v>
      </c>
      <c r="C270" s="63">
        <v>28.55769230769231</v>
      </c>
      <c r="D270" s="63">
        <v>35.697115384615387</v>
      </c>
      <c r="E270" s="68"/>
      <c r="F270" s="69">
        <v>49.540456730769229</v>
      </c>
      <c r="G270" s="69">
        <f t="shared" si="4"/>
        <v>69.356639423076913</v>
      </c>
      <c r="H270" s="68"/>
      <c r="I270" s="103" t="s">
        <v>722</v>
      </c>
      <c r="J270" s="104" t="s">
        <v>722</v>
      </c>
      <c r="K270" s="103" t="s">
        <v>722</v>
      </c>
      <c r="L270" s="104" t="s">
        <v>722</v>
      </c>
      <c r="M270" s="103" t="s">
        <v>722</v>
      </c>
      <c r="N270" s="104" t="s">
        <v>722</v>
      </c>
    </row>
    <row r="271" spans="1:14" ht="13.9" customHeight="1" thickBot="1" x14ac:dyDescent="0.25">
      <c r="A271" s="147" t="s">
        <v>683</v>
      </c>
      <c r="B271" s="62" t="s">
        <v>300</v>
      </c>
      <c r="C271" s="63">
        <v>34.269230769230766</v>
      </c>
      <c r="D271" s="63">
        <v>42.83653846153846</v>
      </c>
      <c r="E271" s="68"/>
      <c r="F271" s="69">
        <v>59.448548076923075</v>
      </c>
      <c r="G271" s="69">
        <f t="shared" si="4"/>
        <v>83.227967307692296</v>
      </c>
      <c r="H271" s="68"/>
      <c r="I271" s="103" t="s">
        <v>722</v>
      </c>
      <c r="J271" s="104" t="s">
        <v>722</v>
      </c>
      <c r="K271" s="103" t="s">
        <v>722</v>
      </c>
      <c r="L271" s="104" t="s">
        <v>722</v>
      </c>
      <c r="M271" s="103" t="s">
        <v>722</v>
      </c>
      <c r="N271" s="104" t="s">
        <v>722</v>
      </c>
    </row>
    <row r="272" spans="1:14" ht="13.9" customHeight="1" thickBot="1" x14ac:dyDescent="0.25">
      <c r="A272" s="147" t="s">
        <v>683</v>
      </c>
      <c r="B272" s="62" t="s">
        <v>301</v>
      </c>
      <c r="C272" s="63">
        <v>38.076923076923087</v>
      </c>
      <c r="D272" s="63">
        <v>47.596153846153854</v>
      </c>
      <c r="E272" s="68"/>
      <c r="F272" s="69">
        <v>66.05394230769231</v>
      </c>
      <c r="G272" s="69">
        <f t="shared" si="4"/>
        <v>92.475519230769223</v>
      </c>
      <c r="H272" s="68"/>
      <c r="I272" s="103" t="s">
        <v>722</v>
      </c>
      <c r="J272" s="104" t="s">
        <v>722</v>
      </c>
      <c r="K272" s="103" t="s">
        <v>722</v>
      </c>
      <c r="L272" s="104" t="s">
        <v>722</v>
      </c>
      <c r="M272" s="103" t="s">
        <v>722</v>
      </c>
      <c r="N272" s="104" t="s">
        <v>722</v>
      </c>
    </row>
    <row r="273" spans="1:14" ht="13.9" customHeight="1" thickBot="1" x14ac:dyDescent="0.25">
      <c r="A273" s="146" t="s">
        <v>683</v>
      </c>
      <c r="B273" s="62" t="s">
        <v>302</v>
      </c>
      <c r="C273" s="63">
        <v>26.653846153846157</v>
      </c>
      <c r="D273" s="63">
        <v>33.317307692307693</v>
      </c>
      <c r="E273" s="71"/>
      <c r="F273" s="69">
        <v>46.237759615384618</v>
      </c>
      <c r="G273" s="69">
        <f t="shared" si="4"/>
        <v>64.732863461538457</v>
      </c>
      <c r="H273" s="71"/>
      <c r="I273" s="103" t="s">
        <v>722</v>
      </c>
      <c r="J273" s="104" t="s">
        <v>722</v>
      </c>
      <c r="K273" s="103" t="s">
        <v>722</v>
      </c>
      <c r="L273" s="104" t="s">
        <v>722</v>
      </c>
      <c r="M273" s="103" t="s">
        <v>722</v>
      </c>
      <c r="N273" s="104" t="s">
        <v>722</v>
      </c>
    </row>
    <row r="274" spans="1:14" ht="13.9" customHeight="1" thickBot="1" x14ac:dyDescent="0.25">
      <c r="A274" s="147" t="s">
        <v>683</v>
      </c>
      <c r="B274" s="62" t="s">
        <v>317</v>
      </c>
      <c r="C274" s="63">
        <v>24.750000000000004</v>
      </c>
      <c r="D274" s="63">
        <v>30.937500000000004</v>
      </c>
      <c r="E274" s="68"/>
      <c r="F274" s="69">
        <v>42.935062500000001</v>
      </c>
      <c r="G274" s="69">
        <f t="shared" si="4"/>
        <v>60.109087499999994</v>
      </c>
      <c r="H274" s="68"/>
      <c r="I274" s="103" t="s">
        <v>722</v>
      </c>
      <c r="J274" s="104" t="s">
        <v>722</v>
      </c>
      <c r="K274" s="103" t="s">
        <v>722</v>
      </c>
      <c r="L274" s="104" t="s">
        <v>722</v>
      </c>
      <c r="M274" s="103" t="s">
        <v>722</v>
      </c>
      <c r="N274" s="104" t="s">
        <v>722</v>
      </c>
    </row>
    <row r="275" spans="1:14" ht="13.9" customHeight="1" thickBot="1" x14ac:dyDescent="0.25">
      <c r="A275" s="146" t="s">
        <v>683</v>
      </c>
      <c r="B275" s="62" t="s">
        <v>318</v>
      </c>
      <c r="C275" s="63">
        <v>24.750000000000004</v>
      </c>
      <c r="D275" s="63">
        <v>30.937500000000004</v>
      </c>
      <c r="E275" s="71"/>
      <c r="F275" s="69">
        <v>42.935062500000001</v>
      </c>
      <c r="G275" s="69">
        <f t="shared" si="4"/>
        <v>60.109087499999994</v>
      </c>
      <c r="H275" s="71"/>
      <c r="I275" s="103" t="s">
        <v>722</v>
      </c>
      <c r="J275" s="104" t="s">
        <v>722</v>
      </c>
      <c r="K275" s="103" t="s">
        <v>722</v>
      </c>
      <c r="L275" s="104" t="s">
        <v>722</v>
      </c>
      <c r="M275" s="103" t="s">
        <v>722</v>
      </c>
      <c r="N275" s="104" t="s">
        <v>722</v>
      </c>
    </row>
    <row r="276" spans="1:14" ht="13.9" customHeight="1" thickBot="1" x14ac:dyDescent="0.25">
      <c r="A276" s="146" t="s">
        <v>683</v>
      </c>
      <c r="B276" s="62" t="s">
        <v>327</v>
      </c>
      <c r="C276" s="63">
        <v>22.846153846153854</v>
      </c>
      <c r="D276" s="63">
        <v>28.557692307692314</v>
      </c>
      <c r="E276" s="71"/>
      <c r="F276" s="69">
        <v>39.63236538461539</v>
      </c>
      <c r="G276" s="69">
        <f t="shared" si="4"/>
        <v>55.485311538461545</v>
      </c>
      <c r="H276" s="71"/>
      <c r="I276" s="103" t="s">
        <v>722</v>
      </c>
      <c r="J276" s="104" t="s">
        <v>722</v>
      </c>
      <c r="K276" s="103" t="s">
        <v>722</v>
      </c>
      <c r="L276" s="104" t="s">
        <v>722</v>
      </c>
      <c r="M276" s="103" t="s">
        <v>722</v>
      </c>
      <c r="N276" s="104" t="s">
        <v>722</v>
      </c>
    </row>
    <row r="277" spans="1:14" ht="13.9" customHeight="1" thickBot="1" x14ac:dyDescent="0.25">
      <c r="A277" s="146" t="s">
        <v>683</v>
      </c>
      <c r="B277" s="62" t="s">
        <v>341</v>
      </c>
      <c r="C277" s="63">
        <v>19.038461538461544</v>
      </c>
      <c r="D277" s="63">
        <v>23.798076923076927</v>
      </c>
      <c r="E277" s="71"/>
      <c r="F277" s="69">
        <v>33.026971153846155</v>
      </c>
      <c r="G277" s="69">
        <f t="shared" si="4"/>
        <v>46.237759615384611</v>
      </c>
      <c r="H277" s="71"/>
      <c r="I277" s="103" t="s">
        <v>722</v>
      </c>
      <c r="J277" s="104" t="s">
        <v>722</v>
      </c>
      <c r="K277" s="103" t="s">
        <v>722</v>
      </c>
      <c r="L277" s="104" t="s">
        <v>722</v>
      </c>
      <c r="M277" s="103" t="s">
        <v>722</v>
      </c>
      <c r="N277" s="104" t="s">
        <v>722</v>
      </c>
    </row>
    <row r="278" spans="1:14" ht="13.9" customHeight="1" thickBot="1" x14ac:dyDescent="0.25">
      <c r="A278" s="146" t="s">
        <v>683</v>
      </c>
      <c r="B278" s="62" t="s">
        <v>362</v>
      </c>
      <c r="C278" s="63">
        <v>30.46153846153846</v>
      </c>
      <c r="D278" s="63">
        <v>38.076923076923073</v>
      </c>
      <c r="E278" s="71"/>
      <c r="F278" s="69">
        <v>52.843153846153839</v>
      </c>
      <c r="G278" s="69">
        <f t="shared" si="4"/>
        <v>73.98041538461537</v>
      </c>
      <c r="H278" s="71"/>
      <c r="I278" s="103" t="s">
        <v>722</v>
      </c>
      <c r="J278" s="104" t="s">
        <v>722</v>
      </c>
      <c r="K278" s="103" t="s">
        <v>722</v>
      </c>
      <c r="L278" s="104" t="s">
        <v>722</v>
      </c>
      <c r="M278" s="103" t="s">
        <v>722</v>
      </c>
      <c r="N278" s="104" t="s">
        <v>722</v>
      </c>
    </row>
    <row r="279" spans="1:14" ht="13.9" customHeight="1" thickBot="1" x14ac:dyDescent="0.25">
      <c r="A279" s="146" t="s">
        <v>683</v>
      </c>
      <c r="B279" s="62" t="s">
        <v>366</v>
      </c>
      <c r="C279" s="63">
        <v>28.55769230769231</v>
      </c>
      <c r="D279" s="63">
        <v>35.697115384615387</v>
      </c>
      <c r="E279" s="71"/>
      <c r="F279" s="69">
        <v>49.540456730769229</v>
      </c>
      <c r="G279" s="69">
        <f t="shared" si="4"/>
        <v>69.356639423076913</v>
      </c>
      <c r="H279" s="71"/>
      <c r="I279" s="103" t="s">
        <v>722</v>
      </c>
      <c r="J279" s="104" t="s">
        <v>722</v>
      </c>
      <c r="K279" s="103" t="s">
        <v>722</v>
      </c>
      <c r="L279" s="104" t="s">
        <v>722</v>
      </c>
      <c r="M279" s="103" t="s">
        <v>722</v>
      </c>
      <c r="N279" s="104" t="s">
        <v>722</v>
      </c>
    </row>
    <row r="280" spans="1:14" ht="13.9" customHeight="1" thickBot="1" x14ac:dyDescent="0.25">
      <c r="A280" s="147" t="s">
        <v>683</v>
      </c>
      <c r="B280" s="62" t="s">
        <v>379</v>
      </c>
      <c r="C280" s="63">
        <v>26.653846153846157</v>
      </c>
      <c r="D280" s="63">
        <v>33.317307692307693</v>
      </c>
      <c r="E280" s="68"/>
      <c r="F280" s="69">
        <v>46.237759615384618</v>
      </c>
      <c r="G280" s="69">
        <f t="shared" si="4"/>
        <v>64.732863461538457</v>
      </c>
      <c r="H280" s="68"/>
      <c r="I280" s="103" t="s">
        <v>722</v>
      </c>
      <c r="J280" s="104" t="s">
        <v>722</v>
      </c>
      <c r="K280" s="103" t="s">
        <v>722</v>
      </c>
      <c r="L280" s="104" t="s">
        <v>722</v>
      </c>
      <c r="M280" s="103" t="s">
        <v>722</v>
      </c>
      <c r="N280" s="104" t="s">
        <v>722</v>
      </c>
    </row>
    <row r="281" spans="1:14" ht="13.9" customHeight="1" thickBot="1" x14ac:dyDescent="0.25">
      <c r="A281" s="146" t="s">
        <v>683</v>
      </c>
      <c r="B281" s="62" t="s">
        <v>371</v>
      </c>
      <c r="C281" s="63">
        <v>20.942307692307697</v>
      </c>
      <c r="D281" s="63">
        <v>26.17788461538462</v>
      </c>
      <c r="E281" s="71"/>
      <c r="F281" s="69">
        <v>36.329668269230773</v>
      </c>
      <c r="G281" s="69">
        <f t="shared" si="4"/>
        <v>50.861535576923082</v>
      </c>
      <c r="H281" s="71"/>
      <c r="I281" s="103" t="s">
        <v>722</v>
      </c>
      <c r="J281" s="104" t="s">
        <v>722</v>
      </c>
      <c r="K281" s="103" t="s">
        <v>722</v>
      </c>
      <c r="L281" s="104" t="s">
        <v>722</v>
      </c>
      <c r="M281" s="103" t="s">
        <v>722</v>
      </c>
      <c r="N281" s="104" t="s">
        <v>722</v>
      </c>
    </row>
    <row r="282" spans="1:14" ht="13.9" customHeight="1" thickBot="1" x14ac:dyDescent="0.25">
      <c r="A282" s="146" t="s">
        <v>683</v>
      </c>
      <c r="B282" s="62" t="s">
        <v>372</v>
      </c>
      <c r="C282" s="63">
        <v>24.750000000000004</v>
      </c>
      <c r="D282" s="63">
        <v>30.937500000000004</v>
      </c>
      <c r="E282" s="71"/>
      <c r="F282" s="69">
        <v>42.935062500000001</v>
      </c>
      <c r="G282" s="69">
        <f t="shared" si="4"/>
        <v>60.109087499999994</v>
      </c>
      <c r="H282" s="71"/>
      <c r="I282" s="103" t="s">
        <v>722</v>
      </c>
      <c r="J282" s="104" t="s">
        <v>722</v>
      </c>
      <c r="K282" s="103" t="s">
        <v>722</v>
      </c>
      <c r="L282" s="104" t="s">
        <v>722</v>
      </c>
      <c r="M282" s="103" t="s">
        <v>722</v>
      </c>
      <c r="N282" s="104" t="s">
        <v>722</v>
      </c>
    </row>
    <row r="283" spans="1:14" ht="13.9" customHeight="1" thickBot="1" x14ac:dyDescent="0.25">
      <c r="A283" s="146" t="s">
        <v>683</v>
      </c>
      <c r="B283" s="62" t="s">
        <v>373</v>
      </c>
      <c r="C283" s="63">
        <v>28.55769230769231</v>
      </c>
      <c r="D283" s="63">
        <v>35.697115384615387</v>
      </c>
      <c r="E283" s="71"/>
      <c r="F283" s="69">
        <v>49.540456730769229</v>
      </c>
      <c r="G283" s="69">
        <f t="shared" si="4"/>
        <v>69.356639423076913</v>
      </c>
      <c r="H283" s="71"/>
      <c r="I283" s="103" t="s">
        <v>722</v>
      </c>
      <c r="J283" s="104" t="s">
        <v>722</v>
      </c>
      <c r="K283" s="103" t="s">
        <v>722</v>
      </c>
      <c r="L283" s="104" t="s">
        <v>722</v>
      </c>
      <c r="M283" s="103" t="s">
        <v>722</v>
      </c>
      <c r="N283" s="104" t="s">
        <v>722</v>
      </c>
    </row>
    <row r="284" spans="1:14" ht="13.9" customHeight="1" thickBot="1" x14ac:dyDescent="0.25">
      <c r="A284" s="146" t="s">
        <v>683</v>
      </c>
      <c r="B284" s="62" t="s">
        <v>374</v>
      </c>
      <c r="C284" s="63">
        <v>32.36538461538462</v>
      </c>
      <c r="D284" s="63">
        <v>40.456730769230774</v>
      </c>
      <c r="E284" s="71"/>
      <c r="F284" s="69">
        <v>56.145850961538464</v>
      </c>
      <c r="G284" s="69">
        <f t="shared" si="4"/>
        <v>78.60419134615384</v>
      </c>
      <c r="H284" s="71"/>
      <c r="I284" s="103" t="s">
        <v>722</v>
      </c>
      <c r="J284" s="104" t="s">
        <v>722</v>
      </c>
      <c r="K284" s="103" t="s">
        <v>722</v>
      </c>
      <c r="L284" s="104" t="s">
        <v>722</v>
      </c>
      <c r="M284" s="103" t="s">
        <v>722</v>
      </c>
      <c r="N284" s="104" t="s">
        <v>722</v>
      </c>
    </row>
    <row r="285" spans="1:14" ht="13.9" customHeight="1" thickBot="1" x14ac:dyDescent="0.25">
      <c r="A285" s="147" t="s">
        <v>683</v>
      </c>
      <c r="B285" s="62" t="s">
        <v>375</v>
      </c>
      <c r="C285" s="63">
        <v>36.17307692307692</v>
      </c>
      <c r="D285" s="63">
        <v>45.216346153846146</v>
      </c>
      <c r="E285" s="68"/>
      <c r="F285" s="69">
        <v>62.751245192307678</v>
      </c>
      <c r="G285" s="69">
        <f t="shared" si="4"/>
        <v>87.851743269230738</v>
      </c>
      <c r="H285" s="68"/>
      <c r="I285" s="103" t="s">
        <v>722</v>
      </c>
      <c r="J285" s="104" t="s">
        <v>722</v>
      </c>
      <c r="K285" s="103" t="s">
        <v>722</v>
      </c>
      <c r="L285" s="104" t="s">
        <v>722</v>
      </c>
      <c r="M285" s="103" t="s">
        <v>722</v>
      </c>
      <c r="N285" s="104" t="s">
        <v>722</v>
      </c>
    </row>
    <row r="286" spans="1:14" s="66" customFormat="1" ht="13.9" customHeight="1" thickBot="1" x14ac:dyDescent="0.3">
      <c r="A286" s="142" t="s">
        <v>683</v>
      </c>
      <c r="B286" s="62" t="s">
        <v>377</v>
      </c>
      <c r="C286" s="63">
        <v>22.846153846153854</v>
      </c>
      <c r="D286" s="63">
        <v>28.557692307692314</v>
      </c>
      <c r="E286" s="143"/>
      <c r="F286" s="144">
        <v>39.63236538461539</v>
      </c>
      <c r="G286" s="144">
        <f t="shared" si="4"/>
        <v>55.485311538461545</v>
      </c>
      <c r="H286" s="143"/>
      <c r="I286" s="103" t="s">
        <v>722</v>
      </c>
      <c r="J286" s="104" t="s">
        <v>722</v>
      </c>
      <c r="K286" s="103" t="s">
        <v>722</v>
      </c>
      <c r="L286" s="104" t="s">
        <v>722</v>
      </c>
      <c r="M286" s="103" t="s">
        <v>722</v>
      </c>
      <c r="N286" s="104" t="s">
        <v>722</v>
      </c>
    </row>
    <row r="287" spans="1:14" ht="13.9" customHeight="1" thickBot="1" x14ac:dyDescent="0.25">
      <c r="A287" s="147" t="s">
        <v>683</v>
      </c>
      <c r="B287" s="62" t="s">
        <v>384</v>
      </c>
      <c r="C287" s="63">
        <v>28.55769230769231</v>
      </c>
      <c r="D287" s="63">
        <v>35.697115384615387</v>
      </c>
      <c r="E287" s="68"/>
      <c r="F287" s="69">
        <v>49.540456730769229</v>
      </c>
      <c r="G287" s="69">
        <f t="shared" si="4"/>
        <v>69.356639423076913</v>
      </c>
      <c r="H287" s="68"/>
      <c r="I287" s="103" t="s">
        <v>722</v>
      </c>
      <c r="J287" s="104" t="s">
        <v>722</v>
      </c>
      <c r="K287" s="103" t="s">
        <v>722</v>
      </c>
      <c r="L287" s="104" t="s">
        <v>722</v>
      </c>
      <c r="M287" s="103" t="s">
        <v>722</v>
      </c>
      <c r="N287" s="104" t="s">
        <v>722</v>
      </c>
    </row>
    <row r="288" spans="1:14" s="66" customFormat="1" ht="13.9" customHeight="1" thickBot="1" x14ac:dyDescent="0.3">
      <c r="A288" s="142" t="s">
        <v>683</v>
      </c>
      <c r="B288" s="62" t="s">
        <v>390</v>
      </c>
      <c r="C288" s="63">
        <v>32.36538461538462</v>
      </c>
      <c r="D288" s="63">
        <v>40.456730769230774</v>
      </c>
      <c r="E288" s="143"/>
      <c r="F288" s="144">
        <v>56.145850961538464</v>
      </c>
      <c r="G288" s="144">
        <f t="shared" si="4"/>
        <v>78.60419134615384</v>
      </c>
      <c r="H288" s="143"/>
      <c r="I288" s="103" t="s">
        <v>722</v>
      </c>
      <c r="J288" s="104" t="s">
        <v>722</v>
      </c>
      <c r="K288" s="103" t="s">
        <v>722</v>
      </c>
      <c r="L288" s="104" t="s">
        <v>722</v>
      </c>
      <c r="M288" s="103" t="s">
        <v>722</v>
      </c>
      <c r="N288" s="104" t="s">
        <v>722</v>
      </c>
    </row>
    <row r="289" spans="1:14" s="66" customFormat="1" ht="13.9" customHeight="1" thickBot="1" x14ac:dyDescent="0.3">
      <c r="A289" s="142" t="s">
        <v>683</v>
      </c>
      <c r="B289" s="62" t="s">
        <v>392</v>
      </c>
      <c r="C289" s="63">
        <v>24.750000000000004</v>
      </c>
      <c r="D289" s="63">
        <v>30.937500000000004</v>
      </c>
      <c r="E289" s="143"/>
      <c r="F289" s="144">
        <v>42.935062500000001</v>
      </c>
      <c r="G289" s="144">
        <f t="shared" si="4"/>
        <v>60.109087499999994</v>
      </c>
      <c r="H289" s="143"/>
      <c r="I289" s="103" t="s">
        <v>722</v>
      </c>
      <c r="J289" s="104" t="s">
        <v>722</v>
      </c>
      <c r="K289" s="103" t="s">
        <v>722</v>
      </c>
      <c r="L289" s="104" t="s">
        <v>722</v>
      </c>
      <c r="M289" s="103" t="s">
        <v>722</v>
      </c>
      <c r="N289" s="104" t="s">
        <v>722</v>
      </c>
    </row>
    <row r="290" spans="1:14" s="66" customFormat="1" ht="13.9" customHeight="1" thickBot="1" x14ac:dyDescent="0.3">
      <c r="A290" s="142" t="s">
        <v>683</v>
      </c>
      <c r="B290" s="62" t="s">
        <v>393</v>
      </c>
      <c r="C290" s="63">
        <v>20.942307692307697</v>
      </c>
      <c r="D290" s="63">
        <v>26.17788461538462</v>
      </c>
      <c r="E290" s="143"/>
      <c r="F290" s="144">
        <v>36.329668269230773</v>
      </c>
      <c r="G290" s="144">
        <f t="shared" si="4"/>
        <v>50.861535576923082</v>
      </c>
      <c r="H290" s="143"/>
      <c r="I290" s="103" t="s">
        <v>722</v>
      </c>
      <c r="J290" s="104" t="s">
        <v>722</v>
      </c>
      <c r="K290" s="103" t="s">
        <v>722</v>
      </c>
      <c r="L290" s="104" t="s">
        <v>722</v>
      </c>
      <c r="M290" s="103" t="s">
        <v>722</v>
      </c>
      <c r="N290" s="104" t="s">
        <v>722</v>
      </c>
    </row>
    <row r="291" spans="1:14" s="66" customFormat="1" ht="13.9" customHeight="1" thickBot="1" x14ac:dyDescent="0.3">
      <c r="A291" s="142" t="s">
        <v>683</v>
      </c>
      <c r="B291" s="62" t="s">
        <v>394</v>
      </c>
      <c r="C291" s="63">
        <v>28.55769230769231</v>
      </c>
      <c r="D291" s="63">
        <v>35.697115384615387</v>
      </c>
      <c r="E291" s="143"/>
      <c r="F291" s="144">
        <v>49.540456730769229</v>
      </c>
      <c r="G291" s="144">
        <f t="shared" si="4"/>
        <v>69.356639423076913</v>
      </c>
      <c r="H291" s="143"/>
      <c r="I291" s="103" t="s">
        <v>722</v>
      </c>
      <c r="J291" s="104" t="s">
        <v>722</v>
      </c>
      <c r="K291" s="103" t="s">
        <v>722</v>
      </c>
      <c r="L291" s="104" t="s">
        <v>722</v>
      </c>
      <c r="M291" s="103" t="s">
        <v>722</v>
      </c>
      <c r="N291" s="104" t="s">
        <v>722</v>
      </c>
    </row>
    <row r="292" spans="1:14" s="66" customFormat="1" ht="13.9" customHeight="1" thickBot="1" x14ac:dyDescent="0.3">
      <c r="A292" s="142" t="s">
        <v>683</v>
      </c>
      <c r="B292" s="62" t="s">
        <v>396</v>
      </c>
      <c r="C292" s="63">
        <v>30.46153846153846</v>
      </c>
      <c r="D292" s="63">
        <v>38.076923076923073</v>
      </c>
      <c r="E292" s="143"/>
      <c r="F292" s="144">
        <v>52.843153846153839</v>
      </c>
      <c r="G292" s="144">
        <f t="shared" si="4"/>
        <v>73.98041538461537</v>
      </c>
      <c r="H292" s="143"/>
      <c r="I292" s="103" t="s">
        <v>722</v>
      </c>
      <c r="J292" s="104" t="s">
        <v>722</v>
      </c>
      <c r="K292" s="103" t="s">
        <v>722</v>
      </c>
      <c r="L292" s="104" t="s">
        <v>722</v>
      </c>
      <c r="M292" s="103" t="s">
        <v>722</v>
      </c>
      <c r="N292" s="104" t="s">
        <v>722</v>
      </c>
    </row>
    <row r="293" spans="1:14" s="66" customFormat="1" ht="13.9" customHeight="1" thickBot="1" x14ac:dyDescent="0.3">
      <c r="A293" s="142" t="s">
        <v>683</v>
      </c>
      <c r="B293" s="62" t="s">
        <v>397</v>
      </c>
      <c r="C293" s="63">
        <v>34.269230769230766</v>
      </c>
      <c r="D293" s="63">
        <v>42.83653846153846</v>
      </c>
      <c r="E293" s="143"/>
      <c r="F293" s="144">
        <v>59.448548076923075</v>
      </c>
      <c r="G293" s="144">
        <f t="shared" si="4"/>
        <v>83.227967307692296</v>
      </c>
      <c r="H293" s="143"/>
      <c r="I293" s="103" t="s">
        <v>722</v>
      </c>
      <c r="J293" s="104" t="s">
        <v>722</v>
      </c>
      <c r="K293" s="103" t="s">
        <v>722</v>
      </c>
      <c r="L293" s="104" t="s">
        <v>722</v>
      </c>
      <c r="M293" s="103" t="s">
        <v>722</v>
      </c>
      <c r="N293" s="104" t="s">
        <v>722</v>
      </c>
    </row>
    <row r="294" spans="1:14" s="65" customFormat="1" ht="13.9" customHeight="1" thickBot="1" x14ac:dyDescent="0.25">
      <c r="A294" s="147" t="s">
        <v>683</v>
      </c>
      <c r="B294" s="62" t="s">
        <v>411</v>
      </c>
      <c r="C294" s="63">
        <v>32.36538461538462</v>
      </c>
      <c r="D294" s="63">
        <v>40.456730769230774</v>
      </c>
      <c r="E294" s="68"/>
      <c r="F294" s="69">
        <v>56.145850961538464</v>
      </c>
      <c r="G294" s="69">
        <f t="shared" si="4"/>
        <v>78.60419134615384</v>
      </c>
      <c r="H294" s="68"/>
      <c r="I294" s="103" t="s">
        <v>722</v>
      </c>
      <c r="J294" s="104" t="s">
        <v>722</v>
      </c>
      <c r="K294" s="103" t="s">
        <v>722</v>
      </c>
      <c r="L294" s="104" t="s">
        <v>722</v>
      </c>
      <c r="M294" s="103" t="s">
        <v>722</v>
      </c>
      <c r="N294" s="104" t="s">
        <v>722</v>
      </c>
    </row>
    <row r="295" spans="1:14" s="65" customFormat="1" ht="13.9" customHeight="1" thickBot="1" x14ac:dyDescent="0.25">
      <c r="A295" s="147" t="s">
        <v>683</v>
      </c>
      <c r="B295" s="62" t="s">
        <v>420</v>
      </c>
      <c r="C295" s="63">
        <v>30.46153846153846</v>
      </c>
      <c r="D295" s="63">
        <v>38.076923076923073</v>
      </c>
      <c r="E295" s="68"/>
      <c r="F295" s="69">
        <v>52.843153846153839</v>
      </c>
      <c r="G295" s="69">
        <f t="shared" si="4"/>
        <v>73.98041538461537</v>
      </c>
      <c r="H295" s="68"/>
      <c r="I295" s="103" t="s">
        <v>722</v>
      </c>
      <c r="J295" s="104" t="s">
        <v>722</v>
      </c>
      <c r="K295" s="103" t="s">
        <v>722</v>
      </c>
      <c r="L295" s="104" t="s">
        <v>722</v>
      </c>
      <c r="M295" s="103" t="s">
        <v>722</v>
      </c>
      <c r="N295" s="104" t="s">
        <v>722</v>
      </c>
    </row>
    <row r="296" spans="1:14" s="65" customFormat="1" ht="13.9" customHeight="1" thickBot="1" x14ac:dyDescent="0.25">
      <c r="A296" s="147" t="s">
        <v>683</v>
      </c>
      <c r="B296" s="62" t="s">
        <v>441</v>
      </c>
      <c r="C296" s="63">
        <v>24.750000000000004</v>
      </c>
      <c r="D296" s="63">
        <v>30.937500000000004</v>
      </c>
      <c r="E296" s="68"/>
      <c r="F296" s="69">
        <v>42.935062500000001</v>
      </c>
      <c r="G296" s="69">
        <f t="shared" si="4"/>
        <v>60.109087499999994</v>
      </c>
      <c r="H296" s="68"/>
      <c r="I296" s="103" t="s">
        <v>722</v>
      </c>
      <c r="J296" s="104" t="s">
        <v>722</v>
      </c>
      <c r="K296" s="103" t="s">
        <v>722</v>
      </c>
      <c r="L296" s="104" t="s">
        <v>722</v>
      </c>
      <c r="M296" s="103" t="s">
        <v>722</v>
      </c>
      <c r="N296" s="104" t="s">
        <v>722</v>
      </c>
    </row>
    <row r="297" spans="1:14" s="66" customFormat="1" ht="13.9" customHeight="1" thickBot="1" x14ac:dyDescent="0.3">
      <c r="A297" s="142" t="s">
        <v>683</v>
      </c>
      <c r="B297" s="62" t="s">
        <v>443</v>
      </c>
      <c r="C297" s="63">
        <v>22.846153846153854</v>
      </c>
      <c r="D297" s="63">
        <v>28.557692307692314</v>
      </c>
      <c r="E297" s="143"/>
      <c r="F297" s="144">
        <v>39.63236538461539</v>
      </c>
      <c r="G297" s="144">
        <f t="shared" si="4"/>
        <v>55.485311538461545</v>
      </c>
      <c r="H297" s="143"/>
      <c r="I297" s="103" t="s">
        <v>722</v>
      </c>
      <c r="J297" s="104" t="s">
        <v>722</v>
      </c>
      <c r="K297" s="103" t="s">
        <v>722</v>
      </c>
      <c r="L297" s="104" t="s">
        <v>722</v>
      </c>
      <c r="M297" s="103" t="s">
        <v>722</v>
      </c>
      <c r="N297" s="104" t="s">
        <v>722</v>
      </c>
    </row>
    <row r="298" spans="1:14" s="66" customFormat="1" ht="13.9" customHeight="1" thickBot="1" x14ac:dyDescent="0.3">
      <c r="A298" s="142" t="s">
        <v>683</v>
      </c>
      <c r="B298" s="62" t="s">
        <v>454</v>
      </c>
      <c r="C298" s="63">
        <v>19.038461538461544</v>
      </c>
      <c r="D298" s="63">
        <v>23.798076923076927</v>
      </c>
      <c r="E298" s="143"/>
      <c r="F298" s="144">
        <v>33.026971153846155</v>
      </c>
      <c r="G298" s="144">
        <f t="shared" si="4"/>
        <v>46.237759615384611</v>
      </c>
      <c r="H298" s="143"/>
      <c r="I298" s="103" t="s">
        <v>722</v>
      </c>
      <c r="J298" s="104" t="s">
        <v>722</v>
      </c>
      <c r="K298" s="103" t="s">
        <v>722</v>
      </c>
      <c r="L298" s="104" t="s">
        <v>722</v>
      </c>
      <c r="M298" s="103" t="s">
        <v>722</v>
      </c>
      <c r="N298" s="104" t="s">
        <v>722</v>
      </c>
    </row>
    <row r="299" spans="1:14" s="66" customFormat="1" ht="13.9" customHeight="1" thickBot="1" x14ac:dyDescent="0.3">
      <c r="A299" s="142" t="s">
        <v>683</v>
      </c>
      <c r="B299" s="62" t="s">
        <v>455</v>
      </c>
      <c r="C299" s="63">
        <v>22.846153846153854</v>
      </c>
      <c r="D299" s="63">
        <v>28.557692307692314</v>
      </c>
      <c r="E299" s="143"/>
      <c r="F299" s="144">
        <v>39.63236538461539</v>
      </c>
      <c r="G299" s="144">
        <f t="shared" si="4"/>
        <v>55.485311538461545</v>
      </c>
      <c r="H299" s="143"/>
      <c r="I299" s="103" t="s">
        <v>722</v>
      </c>
      <c r="J299" s="104" t="s">
        <v>722</v>
      </c>
      <c r="K299" s="103" t="s">
        <v>722</v>
      </c>
      <c r="L299" s="104" t="s">
        <v>722</v>
      </c>
      <c r="M299" s="103" t="s">
        <v>722</v>
      </c>
      <c r="N299" s="104" t="s">
        <v>722</v>
      </c>
    </row>
    <row r="300" spans="1:14" s="66" customFormat="1" ht="13.9" customHeight="1" thickBot="1" x14ac:dyDescent="0.3">
      <c r="A300" s="142" t="s">
        <v>683</v>
      </c>
      <c r="B300" s="62" t="s">
        <v>460</v>
      </c>
      <c r="C300" s="63">
        <v>26.653846153846157</v>
      </c>
      <c r="D300" s="63">
        <v>33.317307692307693</v>
      </c>
      <c r="E300" s="143"/>
      <c r="F300" s="144">
        <v>46.237759615384618</v>
      </c>
      <c r="G300" s="144">
        <f t="shared" si="4"/>
        <v>64.732863461538457</v>
      </c>
      <c r="H300" s="143"/>
      <c r="I300" s="103" t="s">
        <v>722</v>
      </c>
      <c r="J300" s="104" t="s">
        <v>722</v>
      </c>
      <c r="K300" s="103" t="s">
        <v>722</v>
      </c>
      <c r="L300" s="104" t="s">
        <v>722</v>
      </c>
      <c r="M300" s="103" t="s">
        <v>722</v>
      </c>
      <c r="N300" s="104" t="s">
        <v>722</v>
      </c>
    </row>
    <row r="301" spans="1:14" s="66" customFormat="1" ht="13.9" customHeight="1" thickBot="1" x14ac:dyDescent="0.3">
      <c r="A301" s="142" t="s">
        <v>683</v>
      </c>
      <c r="B301" s="62" t="s">
        <v>461</v>
      </c>
      <c r="C301" s="63">
        <v>30.46153846153846</v>
      </c>
      <c r="D301" s="63">
        <v>38.076923076923073</v>
      </c>
      <c r="E301" s="143"/>
      <c r="F301" s="144">
        <v>52.843153846153839</v>
      </c>
      <c r="G301" s="144">
        <f t="shared" si="4"/>
        <v>73.98041538461537</v>
      </c>
      <c r="H301" s="143"/>
      <c r="I301" s="103" t="s">
        <v>722</v>
      </c>
      <c r="J301" s="104" t="s">
        <v>722</v>
      </c>
      <c r="K301" s="103" t="s">
        <v>722</v>
      </c>
      <c r="L301" s="104" t="s">
        <v>722</v>
      </c>
      <c r="M301" s="103" t="s">
        <v>722</v>
      </c>
      <c r="N301" s="104" t="s">
        <v>722</v>
      </c>
    </row>
    <row r="302" spans="1:14" s="66" customFormat="1" ht="13.9" customHeight="1" thickBot="1" x14ac:dyDescent="0.3">
      <c r="A302" s="142" t="s">
        <v>683</v>
      </c>
      <c r="B302" s="62" t="s">
        <v>462</v>
      </c>
      <c r="C302" s="63">
        <v>34.269230769230766</v>
      </c>
      <c r="D302" s="63">
        <v>42.83653846153846</v>
      </c>
      <c r="E302" s="143"/>
      <c r="F302" s="144">
        <v>59.448548076923075</v>
      </c>
      <c r="G302" s="144">
        <f t="shared" si="4"/>
        <v>83.227967307692296</v>
      </c>
      <c r="H302" s="143"/>
      <c r="I302" s="103" t="s">
        <v>722</v>
      </c>
      <c r="J302" s="104" t="s">
        <v>722</v>
      </c>
      <c r="K302" s="103" t="s">
        <v>722</v>
      </c>
      <c r="L302" s="104" t="s">
        <v>722</v>
      </c>
      <c r="M302" s="103" t="s">
        <v>722</v>
      </c>
      <c r="N302" s="104" t="s">
        <v>722</v>
      </c>
    </row>
    <row r="303" spans="1:14" s="66" customFormat="1" ht="13.9" customHeight="1" thickBot="1" x14ac:dyDescent="0.3">
      <c r="A303" s="142" t="s">
        <v>683</v>
      </c>
      <c r="B303" s="62" t="s">
        <v>463</v>
      </c>
      <c r="C303" s="63">
        <v>20.942307692307697</v>
      </c>
      <c r="D303" s="63">
        <v>26.17788461538462</v>
      </c>
      <c r="E303" s="143"/>
      <c r="F303" s="144">
        <v>36.329668269230773</v>
      </c>
      <c r="G303" s="144">
        <f t="shared" si="4"/>
        <v>50.861535576923082</v>
      </c>
      <c r="H303" s="143"/>
      <c r="I303" s="103" t="s">
        <v>722</v>
      </c>
      <c r="J303" s="104" t="s">
        <v>722</v>
      </c>
      <c r="K303" s="103" t="s">
        <v>722</v>
      </c>
      <c r="L303" s="104" t="s">
        <v>722</v>
      </c>
      <c r="M303" s="103" t="s">
        <v>722</v>
      </c>
      <c r="N303" s="104" t="s">
        <v>722</v>
      </c>
    </row>
    <row r="304" spans="1:14" s="66" customFormat="1" ht="13.9" customHeight="1" thickBot="1" x14ac:dyDescent="0.3">
      <c r="A304" s="142" t="s">
        <v>683</v>
      </c>
      <c r="B304" s="62" t="s">
        <v>464</v>
      </c>
      <c r="C304" s="63">
        <v>26.653846153846157</v>
      </c>
      <c r="D304" s="63">
        <v>33.317307692307693</v>
      </c>
      <c r="E304" s="143"/>
      <c r="F304" s="144">
        <v>46.237759615384618</v>
      </c>
      <c r="G304" s="144">
        <f t="shared" si="4"/>
        <v>64.732863461538457</v>
      </c>
      <c r="H304" s="143"/>
      <c r="I304" s="103" t="s">
        <v>722</v>
      </c>
      <c r="J304" s="104" t="s">
        <v>722</v>
      </c>
      <c r="K304" s="103" t="s">
        <v>722</v>
      </c>
      <c r="L304" s="104" t="s">
        <v>722</v>
      </c>
      <c r="M304" s="103" t="s">
        <v>722</v>
      </c>
      <c r="N304" s="104" t="s">
        <v>722</v>
      </c>
    </row>
    <row r="305" spans="1:14" s="66" customFormat="1" ht="13.9" customHeight="1" thickBot="1" x14ac:dyDescent="0.3">
      <c r="A305" s="142" t="s">
        <v>683</v>
      </c>
      <c r="B305" s="62" t="s">
        <v>465</v>
      </c>
      <c r="C305" s="63">
        <v>24.750000000000004</v>
      </c>
      <c r="D305" s="63">
        <v>30.937500000000004</v>
      </c>
      <c r="E305" s="143"/>
      <c r="F305" s="144">
        <v>42.935062500000001</v>
      </c>
      <c r="G305" s="144">
        <f t="shared" si="4"/>
        <v>60.109087499999994</v>
      </c>
      <c r="H305" s="143"/>
      <c r="I305" s="103" t="s">
        <v>722</v>
      </c>
      <c r="J305" s="104" t="s">
        <v>722</v>
      </c>
      <c r="K305" s="103" t="s">
        <v>722</v>
      </c>
      <c r="L305" s="104" t="s">
        <v>722</v>
      </c>
      <c r="M305" s="103" t="s">
        <v>722</v>
      </c>
      <c r="N305" s="104" t="s">
        <v>722</v>
      </c>
    </row>
    <row r="306" spans="1:14" s="66" customFormat="1" ht="13.9" customHeight="1" thickBot="1" x14ac:dyDescent="0.3">
      <c r="A306" s="142" t="s">
        <v>683</v>
      </c>
      <c r="B306" s="62" t="s">
        <v>466</v>
      </c>
      <c r="C306" s="63">
        <v>28.55769230769231</v>
      </c>
      <c r="D306" s="63">
        <v>35.697115384615387</v>
      </c>
      <c r="E306" s="143"/>
      <c r="F306" s="144">
        <v>49.540456730769229</v>
      </c>
      <c r="G306" s="144">
        <f t="shared" si="4"/>
        <v>69.356639423076913</v>
      </c>
      <c r="H306" s="143"/>
      <c r="I306" s="103" t="s">
        <v>722</v>
      </c>
      <c r="J306" s="104" t="s">
        <v>722</v>
      </c>
      <c r="K306" s="103" t="s">
        <v>722</v>
      </c>
      <c r="L306" s="104" t="s">
        <v>722</v>
      </c>
      <c r="M306" s="103" t="s">
        <v>722</v>
      </c>
      <c r="N306" s="104" t="s">
        <v>722</v>
      </c>
    </row>
    <row r="307" spans="1:14" s="66" customFormat="1" ht="13.9" customHeight="1" thickBot="1" x14ac:dyDescent="0.3">
      <c r="A307" s="142" t="s">
        <v>683</v>
      </c>
      <c r="B307" s="62" t="s">
        <v>467</v>
      </c>
      <c r="C307" s="63">
        <v>32.36538461538462</v>
      </c>
      <c r="D307" s="63">
        <v>40.456730769230774</v>
      </c>
      <c r="E307" s="143"/>
      <c r="F307" s="144">
        <v>56.145850961538464</v>
      </c>
      <c r="G307" s="144">
        <f t="shared" si="4"/>
        <v>78.60419134615384</v>
      </c>
      <c r="H307" s="143"/>
      <c r="I307" s="103" t="s">
        <v>722</v>
      </c>
      <c r="J307" s="104" t="s">
        <v>722</v>
      </c>
      <c r="K307" s="103" t="s">
        <v>722</v>
      </c>
      <c r="L307" s="104" t="s">
        <v>722</v>
      </c>
      <c r="M307" s="103" t="s">
        <v>722</v>
      </c>
      <c r="N307" s="104" t="s">
        <v>722</v>
      </c>
    </row>
    <row r="308" spans="1:14" s="66" customFormat="1" ht="13.9" customHeight="1" thickBot="1" x14ac:dyDescent="0.3">
      <c r="A308" s="142" t="s">
        <v>683</v>
      </c>
      <c r="B308" s="62" t="s">
        <v>468</v>
      </c>
      <c r="C308" s="63">
        <v>22.846153846153854</v>
      </c>
      <c r="D308" s="63">
        <v>28.557692307692314</v>
      </c>
      <c r="E308" s="143"/>
      <c r="F308" s="144">
        <v>39.63236538461539</v>
      </c>
      <c r="G308" s="144">
        <f t="shared" si="4"/>
        <v>55.485311538461545</v>
      </c>
      <c r="H308" s="143"/>
      <c r="I308" s="103" t="s">
        <v>722</v>
      </c>
      <c r="J308" s="104" t="s">
        <v>722</v>
      </c>
      <c r="K308" s="103" t="s">
        <v>722</v>
      </c>
      <c r="L308" s="104" t="s">
        <v>722</v>
      </c>
      <c r="M308" s="103" t="s">
        <v>722</v>
      </c>
      <c r="N308" s="104" t="s">
        <v>722</v>
      </c>
    </row>
    <row r="309" spans="1:14" s="66" customFormat="1" ht="13.9" customHeight="1" thickBot="1" x14ac:dyDescent="0.3">
      <c r="A309" s="142" t="s">
        <v>683</v>
      </c>
      <c r="B309" s="62" t="s">
        <v>469</v>
      </c>
      <c r="C309" s="63">
        <v>26.653846153846157</v>
      </c>
      <c r="D309" s="63">
        <v>33.317307692307693</v>
      </c>
      <c r="E309" s="143"/>
      <c r="F309" s="144">
        <v>46.237759615384618</v>
      </c>
      <c r="G309" s="144">
        <f t="shared" si="4"/>
        <v>64.732863461538457</v>
      </c>
      <c r="H309" s="143"/>
      <c r="I309" s="103" t="s">
        <v>722</v>
      </c>
      <c r="J309" s="104" t="s">
        <v>722</v>
      </c>
      <c r="K309" s="103" t="s">
        <v>722</v>
      </c>
      <c r="L309" s="104" t="s">
        <v>722</v>
      </c>
      <c r="M309" s="103" t="s">
        <v>722</v>
      </c>
      <c r="N309" s="104" t="s">
        <v>722</v>
      </c>
    </row>
    <row r="310" spans="1:14" s="66" customFormat="1" ht="13.9" customHeight="1" thickBot="1" x14ac:dyDescent="0.3">
      <c r="A310" s="142" t="s">
        <v>683</v>
      </c>
      <c r="B310" s="62" t="s">
        <v>470</v>
      </c>
      <c r="C310" s="63">
        <v>28.55769230769231</v>
      </c>
      <c r="D310" s="63">
        <v>35.697115384615387</v>
      </c>
      <c r="E310" s="143"/>
      <c r="F310" s="144">
        <v>49.540456730769229</v>
      </c>
      <c r="G310" s="144">
        <f t="shared" si="4"/>
        <v>69.356639423076913</v>
      </c>
      <c r="H310" s="143"/>
      <c r="I310" s="103" t="s">
        <v>722</v>
      </c>
      <c r="J310" s="104" t="s">
        <v>722</v>
      </c>
      <c r="K310" s="103" t="s">
        <v>722</v>
      </c>
      <c r="L310" s="104" t="s">
        <v>722</v>
      </c>
      <c r="M310" s="103" t="s">
        <v>722</v>
      </c>
      <c r="N310" s="104" t="s">
        <v>722</v>
      </c>
    </row>
    <row r="311" spans="1:14" s="66" customFormat="1" ht="13.9" customHeight="1" thickBot="1" x14ac:dyDescent="0.3">
      <c r="A311" s="142" t="s">
        <v>683</v>
      </c>
      <c r="B311" s="62" t="s">
        <v>471</v>
      </c>
      <c r="C311" s="63">
        <v>30.46153846153846</v>
      </c>
      <c r="D311" s="63">
        <v>38.076923076923073</v>
      </c>
      <c r="E311" s="143"/>
      <c r="F311" s="144">
        <v>52.843153846153839</v>
      </c>
      <c r="G311" s="144">
        <f t="shared" si="4"/>
        <v>73.98041538461537</v>
      </c>
      <c r="H311" s="143"/>
      <c r="I311" s="103" t="s">
        <v>722</v>
      </c>
      <c r="J311" s="104" t="s">
        <v>722</v>
      </c>
      <c r="K311" s="103" t="s">
        <v>722</v>
      </c>
      <c r="L311" s="104" t="s">
        <v>722</v>
      </c>
      <c r="M311" s="103" t="s">
        <v>722</v>
      </c>
      <c r="N311" s="104" t="s">
        <v>722</v>
      </c>
    </row>
    <row r="312" spans="1:14" s="66" customFormat="1" ht="13.9" customHeight="1" thickBot="1" x14ac:dyDescent="0.3">
      <c r="A312" s="142" t="s">
        <v>683</v>
      </c>
      <c r="B312" s="62" t="s">
        <v>472</v>
      </c>
      <c r="C312" s="63">
        <v>32.36538461538462</v>
      </c>
      <c r="D312" s="63">
        <v>40.456730769230774</v>
      </c>
      <c r="E312" s="143"/>
      <c r="F312" s="144">
        <v>56.145850961538464</v>
      </c>
      <c r="G312" s="144">
        <f t="shared" si="4"/>
        <v>78.60419134615384</v>
      </c>
      <c r="H312" s="143"/>
      <c r="I312" s="103" t="s">
        <v>722</v>
      </c>
      <c r="J312" s="104" t="s">
        <v>722</v>
      </c>
      <c r="K312" s="103" t="s">
        <v>722</v>
      </c>
      <c r="L312" s="104" t="s">
        <v>722</v>
      </c>
      <c r="M312" s="103" t="s">
        <v>722</v>
      </c>
      <c r="N312" s="104" t="s">
        <v>722</v>
      </c>
    </row>
    <row r="313" spans="1:14" ht="13.9" customHeight="1" thickBot="1" x14ac:dyDescent="0.3">
      <c r="A313" s="142" t="s">
        <v>683</v>
      </c>
      <c r="B313" s="62" t="s">
        <v>473</v>
      </c>
      <c r="C313" s="63">
        <v>36.17307692307692</v>
      </c>
      <c r="D313" s="63">
        <v>45.216346153846146</v>
      </c>
      <c r="E313" s="143"/>
      <c r="F313" s="144">
        <v>62.751245192307678</v>
      </c>
      <c r="G313" s="144">
        <f t="shared" si="4"/>
        <v>87.851743269230738</v>
      </c>
      <c r="H313" s="143"/>
      <c r="I313" s="103" t="s">
        <v>722</v>
      </c>
      <c r="J313" s="104" t="s">
        <v>722</v>
      </c>
      <c r="K313" s="103" t="s">
        <v>722</v>
      </c>
      <c r="L313" s="104" t="s">
        <v>722</v>
      </c>
      <c r="M313" s="103" t="s">
        <v>722</v>
      </c>
      <c r="N313" s="104" t="s">
        <v>722</v>
      </c>
    </row>
    <row r="314" spans="1:14" ht="13.9" customHeight="1" thickBot="1" x14ac:dyDescent="0.3">
      <c r="A314" s="142" t="s">
        <v>683</v>
      </c>
      <c r="B314" s="62" t="s">
        <v>474</v>
      </c>
      <c r="C314" s="63">
        <v>34.269230769230766</v>
      </c>
      <c r="D314" s="63">
        <v>42.83653846153846</v>
      </c>
      <c r="E314" s="143"/>
      <c r="F314" s="144">
        <v>59.448548076923075</v>
      </c>
      <c r="G314" s="144">
        <f t="shared" si="4"/>
        <v>83.227967307692296</v>
      </c>
      <c r="H314" s="143"/>
      <c r="I314" s="103" t="s">
        <v>722</v>
      </c>
      <c r="J314" s="104" t="s">
        <v>722</v>
      </c>
      <c r="K314" s="103" t="s">
        <v>722</v>
      </c>
      <c r="L314" s="104" t="s">
        <v>722</v>
      </c>
      <c r="M314" s="103" t="s">
        <v>722</v>
      </c>
      <c r="N314" s="104" t="s">
        <v>722</v>
      </c>
    </row>
    <row r="315" spans="1:14" ht="13.9" customHeight="1" thickBot="1" x14ac:dyDescent="0.3">
      <c r="A315" s="142" t="s">
        <v>683</v>
      </c>
      <c r="B315" s="62" t="s">
        <v>475</v>
      </c>
      <c r="C315" s="63">
        <v>30.46153846153846</v>
      </c>
      <c r="D315" s="63">
        <v>38.076923076923073</v>
      </c>
      <c r="E315" s="143"/>
      <c r="F315" s="144">
        <v>52.843153846153839</v>
      </c>
      <c r="G315" s="144">
        <f t="shared" si="4"/>
        <v>73.98041538461537</v>
      </c>
      <c r="H315" s="143"/>
      <c r="I315" s="103" t="s">
        <v>722</v>
      </c>
      <c r="J315" s="104" t="s">
        <v>722</v>
      </c>
      <c r="K315" s="103" t="s">
        <v>722</v>
      </c>
      <c r="L315" s="104" t="s">
        <v>722</v>
      </c>
      <c r="M315" s="103" t="s">
        <v>722</v>
      </c>
      <c r="N315" s="104" t="s">
        <v>722</v>
      </c>
    </row>
    <row r="316" spans="1:14" ht="13.9" customHeight="1" x14ac:dyDescent="0.25">
      <c r="A316" s="142" t="s">
        <v>683</v>
      </c>
      <c r="B316" s="62" t="s">
        <v>483</v>
      </c>
      <c r="C316" s="63">
        <v>49.500000000000007</v>
      </c>
      <c r="D316" s="63">
        <v>61.875000000000007</v>
      </c>
      <c r="E316" s="143"/>
      <c r="F316" s="144">
        <v>85.870125000000002</v>
      </c>
      <c r="G316" s="144">
        <f t="shared" si="4"/>
        <v>120.21817499999999</v>
      </c>
      <c r="H316" s="143"/>
      <c r="I316" s="103" t="s">
        <v>722</v>
      </c>
      <c r="J316" s="104" t="s">
        <v>722</v>
      </c>
      <c r="K316" s="103" t="s">
        <v>722</v>
      </c>
      <c r="L316" s="104" t="s">
        <v>722</v>
      </c>
      <c r="M316" s="103" t="s">
        <v>722</v>
      </c>
      <c r="N316" s="104" t="s">
        <v>722</v>
      </c>
    </row>
    <row r="317" spans="1:14" ht="13.9" customHeight="1" x14ac:dyDescent="0.25">
      <c r="A317" s="142" t="s">
        <v>684</v>
      </c>
      <c r="B317" s="62" t="s">
        <v>103</v>
      </c>
      <c r="C317" s="63">
        <v>11.365200000000002</v>
      </c>
      <c r="D317" s="63">
        <v>14.2065</v>
      </c>
      <c r="E317" s="143"/>
      <c r="F317" s="103" t="s">
        <v>722</v>
      </c>
      <c r="G317" s="104" t="s">
        <v>722</v>
      </c>
      <c r="H317" s="143"/>
      <c r="I317" s="73">
        <v>0.43499999999999994</v>
      </c>
      <c r="J317" s="148">
        <f>C317*(1+$I317)</f>
        <v>16.309062000000004</v>
      </c>
      <c r="K317" s="148">
        <f t="shared" ref="K317:K380" si="5">D317*(1+$I317)</f>
        <v>20.3863275</v>
      </c>
      <c r="L317" s="149">
        <v>1.4</v>
      </c>
      <c r="M317" s="148">
        <f>J317*$L317</f>
        <v>22.832686800000005</v>
      </c>
      <c r="N317" s="150">
        <f t="shared" ref="N317:N380" si="6">K317*$L317</f>
        <v>28.540858499999999</v>
      </c>
    </row>
    <row r="318" spans="1:14" ht="13.9" customHeight="1" x14ac:dyDescent="0.25">
      <c r="A318" s="142" t="s">
        <v>684</v>
      </c>
      <c r="B318" s="62" t="s">
        <v>115</v>
      </c>
      <c r="C318" s="63">
        <v>11.423076923076927</v>
      </c>
      <c r="D318" s="63">
        <v>14.278846153846157</v>
      </c>
      <c r="E318" s="143"/>
      <c r="F318" s="103" t="s">
        <v>722</v>
      </c>
      <c r="G318" s="104" t="s">
        <v>722</v>
      </c>
      <c r="H318" s="143"/>
      <c r="I318" s="73">
        <v>0.43499999999999994</v>
      </c>
      <c r="J318" s="148">
        <f t="shared" ref="J318:K381" si="7">C318*(1+$I318)</f>
        <v>16.392115384615391</v>
      </c>
      <c r="K318" s="148">
        <f t="shared" si="5"/>
        <v>20.490144230769236</v>
      </c>
      <c r="L318" s="149">
        <v>1.4</v>
      </c>
      <c r="M318" s="148">
        <f t="shared" ref="M318:N381" si="8">J318*$L318</f>
        <v>22.948961538461546</v>
      </c>
      <c r="N318" s="150">
        <f t="shared" si="6"/>
        <v>28.686201923076929</v>
      </c>
    </row>
    <row r="319" spans="1:14" ht="13.9" customHeight="1" x14ac:dyDescent="0.25">
      <c r="A319" s="142" t="s">
        <v>684</v>
      </c>
      <c r="B319" s="62" t="s">
        <v>116</v>
      </c>
      <c r="C319" s="63">
        <v>11.365200000000002</v>
      </c>
      <c r="D319" s="63">
        <v>14.2065</v>
      </c>
      <c r="E319" s="143"/>
      <c r="F319" s="103" t="s">
        <v>722</v>
      </c>
      <c r="G319" s="104" t="s">
        <v>722</v>
      </c>
      <c r="H319" s="143"/>
      <c r="I319" s="73">
        <v>0.43499999999999994</v>
      </c>
      <c r="J319" s="148">
        <f t="shared" si="7"/>
        <v>16.309062000000004</v>
      </c>
      <c r="K319" s="148">
        <f t="shared" si="5"/>
        <v>20.3863275</v>
      </c>
      <c r="L319" s="149">
        <v>1.4</v>
      </c>
      <c r="M319" s="148">
        <f t="shared" si="8"/>
        <v>22.832686800000005</v>
      </c>
      <c r="N319" s="150">
        <f t="shared" si="6"/>
        <v>28.540858499999999</v>
      </c>
    </row>
    <row r="320" spans="1:14" ht="13.9" customHeight="1" x14ac:dyDescent="0.25">
      <c r="A320" s="142" t="s">
        <v>684</v>
      </c>
      <c r="B320" s="62" t="s">
        <v>127</v>
      </c>
      <c r="C320" s="63">
        <v>11.365200000000002</v>
      </c>
      <c r="D320" s="63">
        <v>14.2065</v>
      </c>
      <c r="E320" s="143"/>
      <c r="F320" s="103" t="s">
        <v>722</v>
      </c>
      <c r="G320" s="104" t="s">
        <v>722</v>
      </c>
      <c r="H320" s="143"/>
      <c r="I320" s="73">
        <v>0.43499999999999994</v>
      </c>
      <c r="J320" s="148">
        <f t="shared" si="7"/>
        <v>16.309062000000004</v>
      </c>
      <c r="K320" s="148">
        <f t="shared" si="5"/>
        <v>20.3863275</v>
      </c>
      <c r="L320" s="149">
        <v>1.4</v>
      </c>
      <c r="M320" s="148">
        <f t="shared" si="8"/>
        <v>22.832686800000005</v>
      </c>
      <c r="N320" s="150">
        <f t="shared" si="6"/>
        <v>28.540858499999999</v>
      </c>
    </row>
    <row r="321" spans="1:14" ht="13.9" customHeight="1" x14ac:dyDescent="0.25">
      <c r="A321" s="142" t="s">
        <v>684</v>
      </c>
      <c r="B321" s="62" t="s">
        <v>178</v>
      </c>
      <c r="C321" s="63">
        <v>11.365200000000002</v>
      </c>
      <c r="D321" s="63">
        <v>14.2065</v>
      </c>
      <c r="E321" s="143"/>
      <c r="F321" s="103" t="s">
        <v>722</v>
      </c>
      <c r="G321" s="104" t="s">
        <v>722</v>
      </c>
      <c r="H321" s="143"/>
      <c r="I321" s="73">
        <v>0.43499999999999994</v>
      </c>
      <c r="J321" s="148">
        <f t="shared" si="7"/>
        <v>16.309062000000004</v>
      </c>
      <c r="K321" s="148">
        <f t="shared" si="5"/>
        <v>20.3863275</v>
      </c>
      <c r="L321" s="149">
        <v>1.4</v>
      </c>
      <c r="M321" s="148">
        <f t="shared" si="8"/>
        <v>22.832686800000005</v>
      </c>
      <c r="N321" s="150">
        <f t="shared" si="6"/>
        <v>28.540858499999999</v>
      </c>
    </row>
    <row r="322" spans="1:14" ht="13.9" customHeight="1" x14ac:dyDescent="0.25">
      <c r="A322" s="142" t="s">
        <v>684</v>
      </c>
      <c r="B322" s="62" t="s">
        <v>419</v>
      </c>
      <c r="C322" s="63">
        <v>15.992307692307694</v>
      </c>
      <c r="D322" s="63">
        <v>19.990384615384617</v>
      </c>
      <c r="E322" s="143"/>
      <c r="F322" s="103" t="s">
        <v>722</v>
      </c>
      <c r="G322" s="104" t="s">
        <v>722</v>
      </c>
      <c r="H322" s="143"/>
      <c r="I322" s="73">
        <v>0.43499999999999994</v>
      </c>
      <c r="J322" s="148">
        <f t="shared" si="7"/>
        <v>22.948961538461543</v>
      </c>
      <c r="K322" s="148">
        <f t="shared" si="5"/>
        <v>28.686201923076926</v>
      </c>
      <c r="L322" s="149">
        <v>1.4</v>
      </c>
      <c r="M322" s="148">
        <f t="shared" si="8"/>
        <v>32.128546153846159</v>
      </c>
      <c r="N322" s="150">
        <f t="shared" si="6"/>
        <v>40.160682692307695</v>
      </c>
    </row>
    <row r="323" spans="1:14" ht="13.9" customHeight="1" x14ac:dyDescent="0.25">
      <c r="A323" s="142" t="s">
        <v>684</v>
      </c>
      <c r="B323" s="62" t="s">
        <v>421</v>
      </c>
      <c r="C323" s="63">
        <v>13.326923076923078</v>
      </c>
      <c r="D323" s="63">
        <v>16.658653846153847</v>
      </c>
      <c r="E323" s="143"/>
      <c r="F323" s="103" t="s">
        <v>722</v>
      </c>
      <c r="G323" s="104" t="s">
        <v>722</v>
      </c>
      <c r="H323" s="143"/>
      <c r="I323" s="73">
        <v>0.43499999999999994</v>
      </c>
      <c r="J323" s="148">
        <f t="shared" si="7"/>
        <v>19.124134615384619</v>
      </c>
      <c r="K323" s="148">
        <f t="shared" si="5"/>
        <v>23.905168269230771</v>
      </c>
      <c r="L323" s="149">
        <v>1.4</v>
      </c>
      <c r="M323" s="148">
        <f t="shared" si="8"/>
        <v>26.773788461538466</v>
      </c>
      <c r="N323" s="150">
        <f t="shared" si="6"/>
        <v>33.46723557692308</v>
      </c>
    </row>
    <row r="324" spans="1:14" ht="13.9" customHeight="1" x14ac:dyDescent="0.25">
      <c r="A324" s="142" t="s">
        <v>684</v>
      </c>
      <c r="B324" s="62" t="s">
        <v>229</v>
      </c>
      <c r="C324" s="63">
        <v>12.184615384615384</v>
      </c>
      <c r="D324" s="63">
        <v>15.23076923076923</v>
      </c>
      <c r="E324" s="143"/>
      <c r="F324" s="103" t="s">
        <v>722</v>
      </c>
      <c r="G324" s="104" t="s">
        <v>722</v>
      </c>
      <c r="H324" s="143"/>
      <c r="I324" s="73">
        <v>0.43499999999999994</v>
      </c>
      <c r="J324" s="148">
        <f t="shared" si="7"/>
        <v>17.484923076923078</v>
      </c>
      <c r="K324" s="148">
        <f t="shared" si="5"/>
        <v>21.856153846153845</v>
      </c>
      <c r="L324" s="149">
        <v>1.4</v>
      </c>
      <c r="M324" s="148">
        <f t="shared" si="8"/>
        <v>24.478892307692309</v>
      </c>
      <c r="N324" s="150">
        <f t="shared" si="6"/>
        <v>30.598615384615382</v>
      </c>
    </row>
    <row r="325" spans="1:14" ht="13.9" customHeight="1" x14ac:dyDescent="0.25">
      <c r="A325" s="142" t="s">
        <v>684</v>
      </c>
      <c r="B325" s="62" t="s">
        <v>230</v>
      </c>
      <c r="C325" s="63">
        <v>15.23076923076923</v>
      </c>
      <c r="D325" s="63">
        <v>19.038461538461537</v>
      </c>
      <c r="E325" s="143"/>
      <c r="F325" s="103" t="s">
        <v>722</v>
      </c>
      <c r="G325" s="104" t="s">
        <v>722</v>
      </c>
      <c r="H325" s="143"/>
      <c r="I325" s="73">
        <v>0.43499999999999994</v>
      </c>
      <c r="J325" s="148">
        <f t="shared" si="7"/>
        <v>21.856153846153845</v>
      </c>
      <c r="K325" s="148">
        <f t="shared" si="5"/>
        <v>27.320192307692306</v>
      </c>
      <c r="L325" s="149">
        <v>1.4</v>
      </c>
      <c r="M325" s="148">
        <f t="shared" si="8"/>
        <v>30.598615384615382</v>
      </c>
      <c r="N325" s="150">
        <f t="shared" si="6"/>
        <v>38.248269230769225</v>
      </c>
    </row>
    <row r="326" spans="1:14" ht="13.9" customHeight="1" x14ac:dyDescent="0.25">
      <c r="A326" s="142" t="s">
        <v>684</v>
      </c>
      <c r="B326" s="62" t="s">
        <v>231</v>
      </c>
      <c r="C326" s="63">
        <v>11.365200000000002</v>
      </c>
      <c r="D326" s="63">
        <v>14.2065</v>
      </c>
      <c r="E326" s="143"/>
      <c r="F326" s="103" t="s">
        <v>722</v>
      </c>
      <c r="G326" s="104" t="s">
        <v>722</v>
      </c>
      <c r="H326" s="143"/>
      <c r="I326" s="73">
        <v>0.43499999999999994</v>
      </c>
      <c r="J326" s="148">
        <f t="shared" si="7"/>
        <v>16.309062000000004</v>
      </c>
      <c r="K326" s="148">
        <f t="shared" si="5"/>
        <v>20.3863275</v>
      </c>
      <c r="L326" s="149">
        <v>1.4</v>
      </c>
      <c r="M326" s="148">
        <f t="shared" si="8"/>
        <v>22.832686800000005</v>
      </c>
      <c r="N326" s="150">
        <f t="shared" si="6"/>
        <v>28.540858499999999</v>
      </c>
    </row>
    <row r="327" spans="1:14" ht="13.9" customHeight="1" x14ac:dyDescent="0.25">
      <c r="A327" s="142" t="s">
        <v>684</v>
      </c>
      <c r="B327" s="62" t="s">
        <v>232</v>
      </c>
      <c r="C327" s="63">
        <v>14.469230769230771</v>
      </c>
      <c r="D327" s="63">
        <v>18.086538461538463</v>
      </c>
      <c r="E327" s="143"/>
      <c r="F327" s="103" t="s">
        <v>722</v>
      </c>
      <c r="G327" s="104" t="s">
        <v>722</v>
      </c>
      <c r="H327" s="143"/>
      <c r="I327" s="73">
        <v>0.43499999999999994</v>
      </c>
      <c r="J327" s="148">
        <f t="shared" si="7"/>
        <v>20.763346153846157</v>
      </c>
      <c r="K327" s="148">
        <f t="shared" si="5"/>
        <v>25.954182692307697</v>
      </c>
      <c r="L327" s="149">
        <v>1.4</v>
      </c>
      <c r="M327" s="148">
        <f t="shared" si="8"/>
        <v>29.068684615384619</v>
      </c>
      <c r="N327" s="150">
        <f t="shared" si="6"/>
        <v>36.335855769230776</v>
      </c>
    </row>
    <row r="328" spans="1:14" ht="13.9" customHeight="1" x14ac:dyDescent="0.25">
      <c r="A328" s="142" t="s">
        <v>684</v>
      </c>
      <c r="B328" s="62" t="s">
        <v>295</v>
      </c>
      <c r="C328" s="63">
        <v>12.184615384615384</v>
      </c>
      <c r="D328" s="63">
        <v>15.23076923076923</v>
      </c>
      <c r="E328" s="143"/>
      <c r="F328" s="103" t="s">
        <v>722</v>
      </c>
      <c r="G328" s="104" t="s">
        <v>722</v>
      </c>
      <c r="H328" s="143"/>
      <c r="I328" s="73">
        <v>0.43499999999999994</v>
      </c>
      <c r="J328" s="148">
        <f t="shared" si="7"/>
        <v>17.484923076923078</v>
      </c>
      <c r="K328" s="148">
        <f t="shared" si="5"/>
        <v>21.856153846153845</v>
      </c>
      <c r="L328" s="149">
        <v>1.4</v>
      </c>
      <c r="M328" s="148">
        <f t="shared" si="8"/>
        <v>24.478892307692309</v>
      </c>
      <c r="N328" s="150">
        <f t="shared" si="6"/>
        <v>30.598615384615382</v>
      </c>
    </row>
    <row r="329" spans="1:14" ht="13.9" customHeight="1" x14ac:dyDescent="0.25">
      <c r="A329" s="142" t="s">
        <v>684</v>
      </c>
      <c r="B329" s="62" t="s">
        <v>342</v>
      </c>
      <c r="C329" s="63">
        <v>13.707692307692307</v>
      </c>
      <c r="D329" s="63">
        <v>17.134615384615383</v>
      </c>
      <c r="E329" s="143"/>
      <c r="F329" s="103" t="s">
        <v>722</v>
      </c>
      <c r="G329" s="104" t="s">
        <v>722</v>
      </c>
      <c r="H329" s="143"/>
      <c r="I329" s="73">
        <v>0.43499999999999994</v>
      </c>
      <c r="J329" s="148">
        <f t="shared" si="7"/>
        <v>19.67053846153846</v>
      </c>
      <c r="K329" s="148">
        <f t="shared" si="5"/>
        <v>24.588173076923077</v>
      </c>
      <c r="L329" s="149">
        <v>1.4</v>
      </c>
      <c r="M329" s="148">
        <f t="shared" si="8"/>
        <v>27.538753846153842</v>
      </c>
      <c r="N329" s="150">
        <f t="shared" si="6"/>
        <v>34.423442307692305</v>
      </c>
    </row>
    <row r="330" spans="1:14" ht="13.9" customHeight="1" x14ac:dyDescent="0.25">
      <c r="A330" s="142" t="s">
        <v>684</v>
      </c>
      <c r="B330" s="62" t="s">
        <v>407</v>
      </c>
      <c r="C330" s="63">
        <v>12.946153846153848</v>
      </c>
      <c r="D330" s="63">
        <v>16.18269230769231</v>
      </c>
      <c r="E330" s="143"/>
      <c r="F330" s="103" t="s">
        <v>722</v>
      </c>
      <c r="G330" s="104" t="s">
        <v>722</v>
      </c>
      <c r="H330" s="143"/>
      <c r="I330" s="73">
        <v>0.43499999999999994</v>
      </c>
      <c r="J330" s="148">
        <f t="shared" si="7"/>
        <v>18.577730769230772</v>
      </c>
      <c r="K330" s="148">
        <f t="shared" si="5"/>
        <v>23.222163461538464</v>
      </c>
      <c r="L330" s="149">
        <v>1.4</v>
      </c>
      <c r="M330" s="148">
        <f t="shared" si="8"/>
        <v>26.008823076923079</v>
      </c>
      <c r="N330" s="150">
        <f t="shared" si="6"/>
        <v>32.511028846153849</v>
      </c>
    </row>
    <row r="331" spans="1:14" ht="13.9" customHeight="1" x14ac:dyDescent="0.25">
      <c r="A331" s="142" t="s">
        <v>684</v>
      </c>
      <c r="B331" s="62" t="s">
        <v>408</v>
      </c>
      <c r="C331" s="63">
        <v>14.469230769230771</v>
      </c>
      <c r="D331" s="63">
        <v>18.086538461538463</v>
      </c>
      <c r="E331" s="143"/>
      <c r="F331" s="103" t="s">
        <v>722</v>
      </c>
      <c r="G331" s="104" t="s">
        <v>722</v>
      </c>
      <c r="H331" s="143"/>
      <c r="I331" s="73">
        <v>0.43499999999999994</v>
      </c>
      <c r="J331" s="148">
        <f t="shared" si="7"/>
        <v>20.763346153846157</v>
      </c>
      <c r="K331" s="148">
        <f t="shared" si="5"/>
        <v>25.954182692307697</v>
      </c>
      <c r="L331" s="149">
        <v>1.4</v>
      </c>
      <c r="M331" s="148">
        <f t="shared" si="8"/>
        <v>29.068684615384619</v>
      </c>
      <c r="N331" s="150">
        <f t="shared" si="6"/>
        <v>36.335855769230776</v>
      </c>
    </row>
    <row r="332" spans="1:14" ht="13.9" customHeight="1" x14ac:dyDescent="0.25">
      <c r="A332" s="142" t="s">
        <v>684</v>
      </c>
      <c r="B332" s="62" t="s">
        <v>413</v>
      </c>
      <c r="C332" s="63">
        <v>11.423076923076927</v>
      </c>
      <c r="D332" s="63">
        <v>14.278846153846157</v>
      </c>
      <c r="E332" s="143"/>
      <c r="F332" s="103" t="s">
        <v>722</v>
      </c>
      <c r="G332" s="104" t="s">
        <v>722</v>
      </c>
      <c r="H332" s="143"/>
      <c r="I332" s="73">
        <v>0.43499999999999994</v>
      </c>
      <c r="J332" s="148">
        <f t="shared" si="7"/>
        <v>16.392115384615391</v>
      </c>
      <c r="K332" s="148">
        <f t="shared" si="5"/>
        <v>20.490144230769236</v>
      </c>
      <c r="L332" s="149">
        <v>1.4</v>
      </c>
      <c r="M332" s="148">
        <f t="shared" si="8"/>
        <v>22.948961538461546</v>
      </c>
      <c r="N332" s="150">
        <f t="shared" si="6"/>
        <v>28.686201923076929</v>
      </c>
    </row>
    <row r="333" spans="1:14" ht="13.9" customHeight="1" x14ac:dyDescent="0.25">
      <c r="A333" s="142" t="s">
        <v>685</v>
      </c>
      <c r="B333" s="62" t="s">
        <v>89</v>
      </c>
      <c r="C333" s="63">
        <v>15.23076923076923</v>
      </c>
      <c r="D333" s="63">
        <v>19.038461538461537</v>
      </c>
      <c r="E333" s="70"/>
      <c r="F333" s="103" t="s">
        <v>722</v>
      </c>
      <c r="G333" s="104" t="s">
        <v>722</v>
      </c>
      <c r="H333" s="143"/>
      <c r="I333" s="73">
        <v>0.43499999999999994</v>
      </c>
      <c r="J333" s="148">
        <f t="shared" si="7"/>
        <v>21.856153846153845</v>
      </c>
      <c r="K333" s="148">
        <f t="shared" si="5"/>
        <v>27.320192307692306</v>
      </c>
      <c r="L333" s="149">
        <v>1.4</v>
      </c>
      <c r="M333" s="148">
        <f t="shared" si="8"/>
        <v>30.598615384615382</v>
      </c>
      <c r="N333" s="150">
        <f t="shared" si="6"/>
        <v>38.248269230769225</v>
      </c>
    </row>
    <row r="334" spans="1:14" ht="13.9" customHeight="1" x14ac:dyDescent="0.25">
      <c r="A334" s="142" t="s">
        <v>685</v>
      </c>
      <c r="B334" s="62" t="s">
        <v>93</v>
      </c>
      <c r="C334" s="63">
        <v>19.419230769230776</v>
      </c>
      <c r="D334" s="63">
        <v>24.274038461538467</v>
      </c>
      <c r="E334" s="70"/>
      <c r="F334" s="103" t="s">
        <v>722</v>
      </c>
      <c r="G334" s="104" t="s">
        <v>722</v>
      </c>
      <c r="H334" s="143"/>
      <c r="I334" s="73">
        <v>0.43499999999999994</v>
      </c>
      <c r="J334" s="148">
        <f t="shared" si="7"/>
        <v>27.866596153846164</v>
      </c>
      <c r="K334" s="148">
        <f t="shared" si="5"/>
        <v>34.8332451923077</v>
      </c>
      <c r="L334" s="149">
        <v>1.4</v>
      </c>
      <c r="M334" s="148">
        <f t="shared" si="8"/>
        <v>39.013234615384626</v>
      </c>
      <c r="N334" s="150">
        <f t="shared" si="6"/>
        <v>48.76654326923078</v>
      </c>
    </row>
    <row r="335" spans="1:14" ht="13.9" customHeight="1" x14ac:dyDescent="0.25">
      <c r="A335" s="142" t="s">
        <v>685</v>
      </c>
      <c r="B335" s="62" t="s">
        <v>128</v>
      </c>
      <c r="C335" s="63">
        <v>16.753846153846155</v>
      </c>
      <c r="D335" s="63">
        <v>20.942307692307693</v>
      </c>
      <c r="E335" s="143"/>
      <c r="F335" s="103" t="s">
        <v>722</v>
      </c>
      <c r="G335" s="104" t="s">
        <v>722</v>
      </c>
      <c r="H335" s="143"/>
      <c r="I335" s="73">
        <v>0.43499999999999994</v>
      </c>
      <c r="J335" s="148">
        <f t="shared" si="7"/>
        <v>24.041769230769233</v>
      </c>
      <c r="K335" s="148">
        <f t="shared" si="5"/>
        <v>30.052211538461542</v>
      </c>
      <c r="L335" s="149">
        <v>1.4</v>
      </c>
      <c r="M335" s="148">
        <f t="shared" si="8"/>
        <v>33.658476923076925</v>
      </c>
      <c r="N335" s="150">
        <f t="shared" si="6"/>
        <v>42.073096153846159</v>
      </c>
    </row>
    <row r="336" spans="1:14" ht="13.9" customHeight="1" x14ac:dyDescent="0.25">
      <c r="A336" s="142" t="s">
        <v>685</v>
      </c>
      <c r="B336" s="62" t="s">
        <v>142</v>
      </c>
      <c r="C336" s="63">
        <v>21.323076923076925</v>
      </c>
      <c r="D336" s="63">
        <v>26.653846153846157</v>
      </c>
      <c r="E336" s="143"/>
      <c r="F336" s="103" t="s">
        <v>722</v>
      </c>
      <c r="G336" s="104" t="s">
        <v>722</v>
      </c>
      <c r="H336" s="143"/>
      <c r="I336" s="73">
        <v>0.43499999999999994</v>
      </c>
      <c r="J336" s="148">
        <f t="shared" si="7"/>
        <v>30.598615384615389</v>
      </c>
      <c r="K336" s="148">
        <f t="shared" si="5"/>
        <v>38.248269230769239</v>
      </c>
      <c r="L336" s="149">
        <v>1.4</v>
      </c>
      <c r="M336" s="148">
        <f t="shared" si="8"/>
        <v>42.838061538461545</v>
      </c>
      <c r="N336" s="150">
        <f t="shared" si="6"/>
        <v>53.547576923076932</v>
      </c>
    </row>
    <row r="337" spans="1:14" ht="13.9" customHeight="1" x14ac:dyDescent="0.25">
      <c r="A337" s="142" t="s">
        <v>685</v>
      </c>
      <c r="B337" s="62" t="s">
        <v>143</v>
      </c>
      <c r="C337" s="63">
        <v>22.846153846153854</v>
      </c>
      <c r="D337" s="63">
        <v>28.557692307692314</v>
      </c>
      <c r="E337" s="143"/>
      <c r="F337" s="103" t="s">
        <v>722</v>
      </c>
      <c r="G337" s="104" t="s">
        <v>722</v>
      </c>
      <c r="H337" s="143"/>
      <c r="I337" s="73">
        <v>0.43499999999999994</v>
      </c>
      <c r="J337" s="148">
        <f t="shared" si="7"/>
        <v>32.784230769230781</v>
      </c>
      <c r="K337" s="148">
        <f t="shared" si="5"/>
        <v>40.980288461538471</v>
      </c>
      <c r="L337" s="149">
        <v>1.4</v>
      </c>
      <c r="M337" s="148">
        <f t="shared" si="8"/>
        <v>45.897923076923092</v>
      </c>
      <c r="N337" s="150">
        <f t="shared" si="6"/>
        <v>57.372403846153858</v>
      </c>
    </row>
    <row r="338" spans="1:14" ht="13.9" customHeight="1" x14ac:dyDescent="0.25">
      <c r="A338" s="142" t="s">
        <v>685</v>
      </c>
      <c r="B338" s="62" t="s">
        <v>144</v>
      </c>
      <c r="C338" s="63">
        <v>22.08461538461539</v>
      </c>
      <c r="D338" s="63">
        <v>27.605769230769234</v>
      </c>
      <c r="E338" s="143"/>
      <c r="F338" s="103" t="s">
        <v>722</v>
      </c>
      <c r="G338" s="104" t="s">
        <v>722</v>
      </c>
      <c r="H338" s="143"/>
      <c r="I338" s="73">
        <v>0.43499999999999994</v>
      </c>
      <c r="J338" s="148">
        <f t="shared" si="7"/>
        <v>31.691423076923087</v>
      </c>
      <c r="K338" s="148">
        <f t="shared" si="5"/>
        <v>39.614278846153852</v>
      </c>
      <c r="L338" s="149">
        <v>1.4</v>
      </c>
      <c r="M338" s="148">
        <f t="shared" si="8"/>
        <v>44.367992307692319</v>
      </c>
      <c r="N338" s="150">
        <f t="shared" si="6"/>
        <v>55.459990384615388</v>
      </c>
    </row>
    <row r="339" spans="1:14" ht="13.9" customHeight="1" x14ac:dyDescent="0.25">
      <c r="A339" s="142" t="s">
        <v>685</v>
      </c>
      <c r="B339" s="62" t="s">
        <v>145</v>
      </c>
      <c r="C339" s="63">
        <v>20.942307692307693</v>
      </c>
      <c r="D339" s="63">
        <v>26.177884615384617</v>
      </c>
      <c r="E339" s="143"/>
      <c r="F339" s="103" t="s">
        <v>722</v>
      </c>
      <c r="G339" s="104" t="s">
        <v>722</v>
      </c>
      <c r="H339" s="143"/>
      <c r="I339" s="73">
        <v>0.43499999999999994</v>
      </c>
      <c r="J339" s="148">
        <f t="shared" si="7"/>
        <v>30.052211538461542</v>
      </c>
      <c r="K339" s="148">
        <f t="shared" si="5"/>
        <v>37.565264423076925</v>
      </c>
      <c r="L339" s="149">
        <v>1.4</v>
      </c>
      <c r="M339" s="148">
        <f t="shared" si="8"/>
        <v>42.073096153846159</v>
      </c>
      <c r="N339" s="150">
        <f t="shared" si="6"/>
        <v>52.591370192307693</v>
      </c>
    </row>
    <row r="340" spans="1:14" ht="13.9" customHeight="1" x14ac:dyDescent="0.25">
      <c r="A340" s="142" t="s">
        <v>685</v>
      </c>
      <c r="B340" s="62" t="s">
        <v>146</v>
      </c>
      <c r="C340" s="63">
        <v>21.703846153846158</v>
      </c>
      <c r="D340" s="63">
        <v>27.129807692307697</v>
      </c>
      <c r="E340" s="143"/>
      <c r="F340" s="103" t="s">
        <v>722</v>
      </c>
      <c r="G340" s="104" t="s">
        <v>722</v>
      </c>
      <c r="H340" s="143"/>
      <c r="I340" s="73">
        <v>0.43499999999999994</v>
      </c>
      <c r="J340" s="148">
        <f t="shared" si="7"/>
        <v>31.145019230769236</v>
      </c>
      <c r="K340" s="148">
        <f t="shared" si="5"/>
        <v>38.931274038461545</v>
      </c>
      <c r="L340" s="149">
        <v>1.4</v>
      </c>
      <c r="M340" s="148">
        <f t="shared" si="8"/>
        <v>43.603026923076925</v>
      </c>
      <c r="N340" s="150">
        <f t="shared" si="6"/>
        <v>54.503783653846163</v>
      </c>
    </row>
    <row r="341" spans="1:14" ht="13.9" customHeight="1" x14ac:dyDescent="0.25">
      <c r="A341" s="142" t="s">
        <v>685</v>
      </c>
      <c r="B341" s="62" t="s">
        <v>147</v>
      </c>
      <c r="C341" s="63">
        <v>23.607692307692311</v>
      </c>
      <c r="D341" s="63">
        <v>29.509615384615387</v>
      </c>
      <c r="E341" s="143"/>
      <c r="F341" s="103" t="s">
        <v>722</v>
      </c>
      <c r="G341" s="104" t="s">
        <v>722</v>
      </c>
      <c r="H341" s="143"/>
      <c r="I341" s="73">
        <v>0.43499999999999994</v>
      </c>
      <c r="J341" s="148">
        <f t="shared" si="7"/>
        <v>33.877038461538469</v>
      </c>
      <c r="K341" s="148">
        <f t="shared" si="5"/>
        <v>42.346298076923084</v>
      </c>
      <c r="L341" s="149">
        <v>1.4</v>
      </c>
      <c r="M341" s="148">
        <f t="shared" si="8"/>
        <v>47.427853846153852</v>
      </c>
      <c r="N341" s="150">
        <f t="shared" si="6"/>
        <v>59.284817307692315</v>
      </c>
    </row>
    <row r="342" spans="1:14" ht="13.9" customHeight="1" x14ac:dyDescent="0.25">
      <c r="A342" s="142" t="s">
        <v>685</v>
      </c>
      <c r="B342" s="62" t="s">
        <v>148</v>
      </c>
      <c r="C342" s="63">
        <v>23.988461538461543</v>
      </c>
      <c r="D342" s="63">
        <v>29.985576923076927</v>
      </c>
      <c r="E342" s="143"/>
      <c r="F342" s="103" t="s">
        <v>722</v>
      </c>
      <c r="G342" s="104" t="s">
        <v>722</v>
      </c>
      <c r="H342" s="143"/>
      <c r="I342" s="73">
        <v>0.43499999999999994</v>
      </c>
      <c r="J342" s="148">
        <f t="shared" si="7"/>
        <v>34.423442307692312</v>
      </c>
      <c r="K342" s="148">
        <f t="shared" si="5"/>
        <v>43.02930288461539</v>
      </c>
      <c r="L342" s="149">
        <v>1.4</v>
      </c>
      <c r="M342" s="148">
        <f t="shared" si="8"/>
        <v>48.192819230769231</v>
      </c>
      <c r="N342" s="150">
        <f t="shared" si="6"/>
        <v>60.241024038461539</v>
      </c>
    </row>
    <row r="343" spans="1:14" ht="13.9" customHeight="1" x14ac:dyDescent="0.25">
      <c r="A343" s="142" t="s">
        <v>685</v>
      </c>
      <c r="B343" s="62" t="s">
        <v>227</v>
      </c>
      <c r="C343" s="63">
        <v>12.184615384615384</v>
      </c>
      <c r="D343" s="63">
        <v>15.23076923076923</v>
      </c>
      <c r="E343" s="143"/>
      <c r="F343" s="103" t="s">
        <v>722</v>
      </c>
      <c r="G343" s="104" t="s">
        <v>722</v>
      </c>
      <c r="H343" s="143"/>
      <c r="I343" s="73">
        <v>0.43499999999999994</v>
      </c>
      <c r="J343" s="148">
        <f t="shared" si="7"/>
        <v>17.484923076923078</v>
      </c>
      <c r="K343" s="148">
        <f t="shared" si="5"/>
        <v>21.856153846153845</v>
      </c>
      <c r="L343" s="149">
        <v>1.4</v>
      </c>
      <c r="M343" s="148">
        <f t="shared" si="8"/>
        <v>24.478892307692309</v>
      </c>
      <c r="N343" s="150">
        <f t="shared" si="6"/>
        <v>30.598615384615382</v>
      </c>
    </row>
    <row r="344" spans="1:14" ht="13.9" customHeight="1" x14ac:dyDescent="0.25">
      <c r="A344" s="142" t="s">
        <v>685</v>
      </c>
      <c r="B344" s="62" t="s">
        <v>233</v>
      </c>
      <c r="C344" s="63">
        <v>12.946153846153848</v>
      </c>
      <c r="D344" s="63">
        <v>16.18269230769231</v>
      </c>
      <c r="E344" s="143"/>
      <c r="F344" s="103" t="s">
        <v>722</v>
      </c>
      <c r="G344" s="104" t="s">
        <v>722</v>
      </c>
      <c r="H344" s="143"/>
      <c r="I344" s="73">
        <v>0.43499999999999994</v>
      </c>
      <c r="J344" s="148">
        <f t="shared" si="7"/>
        <v>18.577730769230772</v>
      </c>
      <c r="K344" s="148">
        <f t="shared" si="5"/>
        <v>23.222163461538464</v>
      </c>
      <c r="L344" s="149">
        <v>1.4</v>
      </c>
      <c r="M344" s="148">
        <f t="shared" si="8"/>
        <v>26.008823076923079</v>
      </c>
      <c r="N344" s="150">
        <f t="shared" si="6"/>
        <v>32.511028846153849</v>
      </c>
    </row>
    <row r="345" spans="1:14" ht="13.9" customHeight="1" x14ac:dyDescent="0.25">
      <c r="A345" s="142" t="s">
        <v>685</v>
      </c>
      <c r="B345" s="62" t="s">
        <v>234</v>
      </c>
      <c r="C345" s="63">
        <v>15.23076923076923</v>
      </c>
      <c r="D345" s="63">
        <v>19.038461538461537</v>
      </c>
      <c r="E345" s="143"/>
      <c r="F345" s="103" t="s">
        <v>722</v>
      </c>
      <c r="G345" s="104" t="s">
        <v>722</v>
      </c>
      <c r="H345" s="143"/>
      <c r="I345" s="73">
        <v>0.43499999999999994</v>
      </c>
      <c r="J345" s="148">
        <f t="shared" si="7"/>
        <v>21.856153846153845</v>
      </c>
      <c r="K345" s="148">
        <f t="shared" si="5"/>
        <v>27.320192307692306</v>
      </c>
      <c r="L345" s="149">
        <v>1.4</v>
      </c>
      <c r="M345" s="148">
        <f t="shared" si="8"/>
        <v>30.598615384615382</v>
      </c>
      <c r="N345" s="150">
        <f t="shared" si="6"/>
        <v>38.248269230769225</v>
      </c>
    </row>
    <row r="346" spans="1:14" ht="13.9" customHeight="1" x14ac:dyDescent="0.25">
      <c r="A346" s="142" t="s">
        <v>685</v>
      </c>
      <c r="B346" s="62" t="s">
        <v>246</v>
      </c>
      <c r="C346" s="63">
        <v>11.803846153846155</v>
      </c>
      <c r="D346" s="63">
        <v>14.754807692307693</v>
      </c>
      <c r="E346" s="143"/>
      <c r="F346" s="103" t="s">
        <v>722</v>
      </c>
      <c r="G346" s="104" t="s">
        <v>722</v>
      </c>
      <c r="H346" s="143"/>
      <c r="I346" s="73">
        <v>0.43499999999999994</v>
      </c>
      <c r="J346" s="148">
        <f t="shared" si="7"/>
        <v>16.938519230769234</v>
      </c>
      <c r="K346" s="148">
        <f t="shared" si="5"/>
        <v>21.173149038461542</v>
      </c>
      <c r="L346" s="149">
        <v>1.4</v>
      </c>
      <c r="M346" s="148">
        <f t="shared" si="8"/>
        <v>23.713926923076926</v>
      </c>
      <c r="N346" s="150">
        <f t="shared" si="6"/>
        <v>29.642408653846157</v>
      </c>
    </row>
    <row r="347" spans="1:14" ht="13.9" customHeight="1" x14ac:dyDescent="0.25">
      <c r="A347" s="142" t="s">
        <v>685</v>
      </c>
      <c r="B347" s="62" t="s">
        <v>247</v>
      </c>
      <c r="C347" s="63">
        <v>13.707692307692307</v>
      </c>
      <c r="D347" s="63">
        <v>17.134615384615383</v>
      </c>
      <c r="E347" s="143"/>
      <c r="F347" s="103" t="s">
        <v>722</v>
      </c>
      <c r="G347" s="104" t="s">
        <v>722</v>
      </c>
      <c r="H347" s="143"/>
      <c r="I347" s="73">
        <v>0.43499999999999994</v>
      </c>
      <c r="J347" s="148">
        <f t="shared" si="7"/>
        <v>19.67053846153846</v>
      </c>
      <c r="K347" s="148">
        <f t="shared" si="5"/>
        <v>24.588173076923077</v>
      </c>
      <c r="L347" s="149">
        <v>1.4</v>
      </c>
      <c r="M347" s="148">
        <f t="shared" si="8"/>
        <v>27.538753846153842</v>
      </c>
      <c r="N347" s="150">
        <f t="shared" si="6"/>
        <v>34.423442307692305</v>
      </c>
    </row>
    <row r="348" spans="1:14" ht="13.9" customHeight="1" x14ac:dyDescent="0.25">
      <c r="A348" s="142" t="s">
        <v>685</v>
      </c>
      <c r="B348" s="62" t="s">
        <v>248</v>
      </c>
      <c r="C348" s="63">
        <v>14.469230769230771</v>
      </c>
      <c r="D348" s="63">
        <v>18.086538461538463</v>
      </c>
      <c r="E348" s="143"/>
      <c r="F348" s="103" t="s">
        <v>722</v>
      </c>
      <c r="G348" s="104" t="s">
        <v>722</v>
      </c>
      <c r="H348" s="143"/>
      <c r="I348" s="73">
        <v>0.43499999999999994</v>
      </c>
      <c r="J348" s="148">
        <f t="shared" si="7"/>
        <v>20.763346153846157</v>
      </c>
      <c r="K348" s="148">
        <f t="shared" si="5"/>
        <v>25.954182692307697</v>
      </c>
      <c r="L348" s="149">
        <v>1.4</v>
      </c>
      <c r="M348" s="148">
        <f t="shared" si="8"/>
        <v>29.068684615384619</v>
      </c>
      <c r="N348" s="150">
        <f t="shared" si="6"/>
        <v>36.335855769230776</v>
      </c>
    </row>
    <row r="349" spans="1:14" ht="13.9" customHeight="1" x14ac:dyDescent="0.25">
      <c r="A349" s="142" t="s">
        <v>685</v>
      </c>
      <c r="B349" s="62" t="s">
        <v>249</v>
      </c>
      <c r="C349" s="63">
        <v>11.423076923076927</v>
      </c>
      <c r="D349" s="63">
        <v>14.278846153846157</v>
      </c>
      <c r="E349" s="143"/>
      <c r="F349" s="103" t="s">
        <v>722</v>
      </c>
      <c r="G349" s="104" t="s">
        <v>722</v>
      </c>
      <c r="H349" s="143"/>
      <c r="I349" s="73">
        <v>0.43499999999999994</v>
      </c>
      <c r="J349" s="148">
        <f t="shared" si="7"/>
        <v>16.392115384615391</v>
      </c>
      <c r="K349" s="148">
        <f t="shared" si="5"/>
        <v>20.490144230769236</v>
      </c>
      <c r="L349" s="149">
        <v>1.4</v>
      </c>
      <c r="M349" s="148">
        <f t="shared" si="8"/>
        <v>22.948961538461546</v>
      </c>
      <c r="N349" s="150">
        <f t="shared" si="6"/>
        <v>28.686201923076929</v>
      </c>
    </row>
    <row r="350" spans="1:14" ht="13.9" customHeight="1" x14ac:dyDescent="0.25">
      <c r="A350" s="142" t="s">
        <v>685</v>
      </c>
      <c r="B350" s="62" t="s">
        <v>250</v>
      </c>
      <c r="C350" s="63">
        <v>13.326923076923078</v>
      </c>
      <c r="D350" s="63">
        <v>16.658653846153847</v>
      </c>
      <c r="E350" s="143"/>
      <c r="F350" s="103" t="s">
        <v>722</v>
      </c>
      <c r="G350" s="104" t="s">
        <v>722</v>
      </c>
      <c r="H350" s="143"/>
      <c r="I350" s="73">
        <v>0.43499999999999994</v>
      </c>
      <c r="J350" s="148">
        <f t="shared" si="7"/>
        <v>19.124134615384619</v>
      </c>
      <c r="K350" s="148">
        <f t="shared" si="5"/>
        <v>23.905168269230771</v>
      </c>
      <c r="L350" s="149">
        <v>1.4</v>
      </c>
      <c r="M350" s="148">
        <f t="shared" si="8"/>
        <v>26.773788461538466</v>
      </c>
      <c r="N350" s="150">
        <f t="shared" si="6"/>
        <v>33.46723557692308</v>
      </c>
    </row>
    <row r="351" spans="1:14" ht="13.9" customHeight="1" x14ac:dyDescent="0.25">
      <c r="A351" s="142" t="s">
        <v>685</v>
      </c>
      <c r="B351" s="62" t="s">
        <v>254</v>
      </c>
      <c r="C351" s="63">
        <v>13.326923076923078</v>
      </c>
      <c r="D351" s="63">
        <v>16.658653846153847</v>
      </c>
      <c r="E351" s="143"/>
      <c r="F351" s="103" t="s">
        <v>722</v>
      </c>
      <c r="G351" s="104" t="s">
        <v>722</v>
      </c>
      <c r="H351" s="143"/>
      <c r="I351" s="73">
        <v>0.43499999999999994</v>
      </c>
      <c r="J351" s="148">
        <f t="shared" si="7"/>
        <v>19.124134615384619</v>
      </c>
      <c r="K351" s="148">
        <f t="shared" si="5"/>
        <v>23.905168269230771</v>
      </c>
      <c r="L351" s="149">
        <v>1.4</v>
      </c>
      <c r="M351" s="148">
        <f t="shared" si="8"/>
        <v>26.773788461538466</v>
      </c>
      <c r="N351" s="150">
        <f t="shared" si="6"/>
        <v>33.46723557692308</v>
      </c>
    </row>
    <row r="352" spans="1:14" ht="13.9" customHeight="1" x14ac:dyDescent="0.25">
      <c r="A352" s="142" t="s">
        <v>685</v>
      </c>
      <c r="B352" s="62" t="s">
        <v>255</v>
      </c>
      <c r="C352" s="63">
        <v>14.088461538461543</v>
      </c>
      <c r="D352" s="63">
        <v>17.610576923076927</v>
      </c>
      <c r="E352" s="143"/>
      <c r="F352" s="103" t="s">
        <v>722</v>
      </c>
      <c r="G352" s="104" t="s">
        <v>722</v>
      </c>
      <c r="H352" s="143"/>
      <c r="I352" s="73">
        <v>0.43499999999999994</v>
      </c>
      <c r="J352" s="148">
        <f t="shared" si="7"/>
        <v>20.216942307692314</v>
      </c>
      <c r="K352" s="148">
        <f t="shared" si="5"/>
        <v>25.27117788461539</v>
      </c>
      <c r="L352" s="149">
        <v>1.4</v>
      </c>
      <c r="M352" s="148">
        <f t="shared" si="8"/>
        <v>28.303719230769236</v>
      </c>
      <c r="N352" s="150">
        <f t="shared" si="6"/>
        <v>35.379649038461544</v>
      </c>
    </row>
    <row r="353" spans="1:14" ht="13.9" customHeight="1" x14ac:dyDescent="0.25">
      <c r="A353" s="142" t="s">
        <v>685</v>
      </c>
      <c r="B353" s="62" t="s">
        <v>256</v>
      </c>
      <c r="C353" s="63">
        <v>12.565384615384614</v>
      </c>
      <c r="D353" s="63">
        <v>15.706730769230766</v>
      </c>
      <c r="E353" s="143"/>
      <c r="F353" s="103" t="s">
        <v>722</v>
      </c>
      <c r="G353" s="104" t="s">
        <v>722</v>
      </c>
      <c r="H353" s="143"/>
      <c r="I353" s="73">
        <v>0.43499999999999994</v>
      </c>
      <c r="J353" s="148">
        <f t="shared" si="7"/>
        <v>18.031326923076922</v>
      </c>
      <c r="K353" s="148">
        <f t="shared" si="5"/>
        <v>22.539158653846151</v>
      </c>
      <c r="L353" s="149">
        <v>1.4</v>
      </c>
      <c r="M353" s="148">
        <f t="shared" si="8"/>
        <v>25.243857692307689</v>
      </c>
      <c r="N353" s="150">
        <f t="shared" si="6"/>
        <v>31.55482211538461</v>
      </c>
    </row>
    <row r="354" spans="1:14" ht="13.9" customHeight="1" x14ac:dyDescent="0.25">
      <c r="A354" s="142" t="s">
        <v>685</v>
      </c>
      <c r="B354" s="62" t="s">
        <v>262</v>
      </c>
      <c r="C354" s="63">
        <v>15.611538461538462</v>
      </c>
      <c r="D354" s="63">
        <v>19.514423076923077</v>
      </c>
      <c r="E354" s="143"/>
      <c r="F354" s="103" t="s">
        <v>722</v>
      </c>
      <c r="G354" s="104" t="s">
        <v>722</v>
      </c>
      <c r="H354" s="143"/>
      <c r="I354" s="73">
        <v>0.43499999999999994</v>
      </c>
      <c r="J354" s="148">
        <f t="shared" si="7"/>
        <v>22.402557692307695</v>
      </c>
      <c r="K354" s="148">
        <f t="shared" si="5"/>
        <v>28.003197115384616</v>
      </c>
      <c r="L354" s="149">
        <v>1.4</v>
      </c>
      <c r="M354" s="148">
        <f t="shared" si="8"/>
        <v>31.363580769230772</v>
      </c>
      <c r="N354" s="150">
        <f t="shared" si="6"/>
        <v>39.204475961538456</v>
      </c>
    </row>
    <row r="355" spans="1:14" ht="13.9" customHeight="1" x14ac:dyDescent="0.25">
      <c r="A355" s="142" t="s">
        <v>685</v>
      </c>
      <c r="B355" s="62" t="s">
        <v>263</v>
      </c>
      <c r="C355" s="63">
        <v>17.134615384615383</v>
      </c>
      <c r="D355" s="63">
        <v>21.41826923076923</v>
      </c>
      <c r="E355" s="143"/>
      <c r="F355" s="103" t="s">
        <v>722</v>
      </c>
      <c r="G355" s="104" t="s">
        <v>722</v>
      </c>
      <c r="H355" s="143"/>
      <c r="I355" s="73">
        <v>0.43499999999999994</v>
      </c>
      <c r="J355" s="148">
        <f t="shared" si="7"/>
        <v>24.588173076923077</v>
      </c>
      <c r="K355" s="148">
        <f t="shared" si="5"/>
        <v>30.735216346153845</v>
      </c>
      <c r="L355" s="149">
        <v>1.4</v>
      </c>
      <c r="M355" s="148">
        <f t="shared" si="8"/>
        <v>34.423442307692305</v>
      </c>
      <c r="N355" s="150">
        <f t="shared" si="6"/>
        <v>43.029302884615383</v>
      </c>
    </row>
    <row r="356" spans="1:14" ht="13.9" customHeight="1" x14ac:dyDescent="0.25">
      <c r="A356" s="142" t="s">
        <v>685</v>
      </c>
      <c r="B356" s="62" t="s">
        <v>264</v>
      </c>
      <c r="C356" s="63">
        <v>11.365200000000002</v>
      </c>
      <c r="D356" s="63">
        <v>14.2065</v>
      </c>
      <c r="E356" s="143"/>
      <c r="F356" s="103" t="s">
        <v>722</v>
      </c>
      <c r="G356" s="104" t="s">
        <v>722</v>
      </c>
      <c r="H356" s="143"/>
      <c r="I356" s="73">
        <v>0.43499999999999994</v>
      </c>
      <c r="J356" s="148">
        <f t="shared" si="7"/>
        <v>16.309062000000004</v>
      </c>
      <c r="K356" s="148">
        <f t="shared" si="5"/>
        <v>20.3863275</v>
      </c>
      <c r="L356" s="149">
        <v>1.4</v>
      </c>
      <c r="M356" s="148">
        <f t="shared" si="8"/>
        <v>22.832686800000005</v>
      </c>
      <c r="N356" s="150">
        <f t="shared" si="6"/>
        <v>28.540858499999999</v>
      </c>
    </row>
    <row r="357" spans="1:14" ht="13.9" customHeight="1" x14ac:dyDescent="0.25">
      <c r="A357" s="142" t="s">
        <v>685</v>
      </c>
      <c r="B357" s="62" t="s">
        <v>265</v>
      </c>
      <c r="C357" s="63">
        <v>12.184615384615384</v>
      </c>
      <c r="D357" s="63">
        <v>15.23076923076923</v>
      </c>
      <c r="E357" s="143"/>
      <c r="F357" s="103" t="s">
        <v>722</v>
      </c>
      <c r="G357" s="104" t="s">
        <v>722</v>
      </c>
      <c r="H357" s="143"/>
      <c r="I357" s="73">
        <v>0.43499999999999994</v>
      </c>
      <c r="J357" s="148">
        <f t="shared" si="7"/>
        <v>17.484923076923078</v>
      </c>
      <c r="K357" s="148">
        <f t="shared" si="5"/>
        <v>21.856153846153845</v>
      </c>
      <c r="L357" s="149">
        <v>1.4</v>
      </c>
      <c r="M357" s="148">
        <f t="shared" si="8"/>
        <v>24.478892307692309</v>
      </c>
      <c r="N357" s="150">
        <f t="shared" si="6"/>
        <v>30.598615384615382</v>
      </c>
    </row>
    <row r="358" spans="1:14" ht="13.9" customHeight="1" x14ac:dyDescent="0.25">
      <c r="A358" s="142" t="s">
        <v>685</v>
      </c>
      <c r="B358" s="62" t="s">
        <v>268</v>
      </c>
      <c r="C358" s="63">
        <v>20.180769230769233</v>
      </c>
      <c r="D358" s="63">
        <v>25.22596153846154</v>
      </c>
      <c r="E358" s="70"/>
      <c r="F358" s="103" t="s">
        <v>722</v>
      </c>
      <c r="G358" s="104" t="s">
        <v>722</v>
      </c>
      <c r="H358" s="143"/>
      <c r="I358" s="73">
        <v>0.43499999999999994</v>
      </c>
      <c r="J358" s="148">
        <f t="shared" si="7"/>
        <v>28.959403846153851</v>
      </c>
      <c r="K358" s="148">
        <f t="shared" si="5"/>
        <v>36.199254807692313</v>
      </c>
      <c r="L358" s="149">
        <v>1.4</v>
      </c>
      <c r="M358" s="148">
        <f t="shared" si="8"/>
        <v>40.543165384615392</v>
      </c>
      <c r="N358" s="150">
        <f t="shared" si="6"/>
        <v>50.678956730769237</v>
      </c>
    </row>
    <row r="359" spans="1:14" ht="13.9" customHeight="1" x14ac:dyDescent="0.25">
      <c r="A359" s="142" t="s">
        <v>685</v>
      </c>
      <c r="B359" s="62" t="s">
        <v>269</v>
      </c>
      <c r="C359" s="63">
        <v>22.08461538461539</v>
      </c>
      <c r="D359" s="63">
        <v>27.605769230769234</v>
      </c>
      <c r="E359" s="70"/>
      <c r="F359" s="103" t="s">
        <v>722</v>
      </c>
      <c r="G359" s="104" t="s">
        <v>722</v>
      </c>
      <c r="H359" s="143"/>
      <c r="I359" s="73">
        <v>0.43499999999999994</v>
      </c>
      <c r="J359" s="148">
        <f t="shared" si="7"/>
        <v>31.691423076923087</v>
      </c>
      <c r="K359" s="148">
        <f t="shared" si="5"/>
        <v>39.614278846153852</v>
      </c>
      <c r="L359" s="149">
        <v>1.4</v>
      </c>
      <c r="M359" s="148">
        <f t="shared" si="8"/>
        <v>44.367992307692319</v>
      </c>
      <c r="N359" s="150">
        <f t="shared" si="6"/>
        <v>55.459990384615388</v>
      </c>
    </row>
    <row r="360" spans="1:14" ht="13.9" customHeight="1" x14ac:dyDescent="0.25">
      <c r="A360" s="142" t="s">
        <v>685</v>
      </c>
      <c r="B360" s="62" t="s">
        <v>281</v>
      </c>
      <c r="C360" s="63">
        <v>11.423076923076927</v>
      </c>
      <c r="D360" s="63">
        <v>14.278846153846157</v>
      </c>
      <c r="E360" s="143"/>
      <c r="F360" s="103" t="s">
        <v>722</v>
      </c>
      <c r="G360" s="104" t="s">
        <v>722</v>
      </c>
      <c r="H360" s="143"/>
      <c r="I360" s="73">
        <v>0.43499999999999994</v>
      </c>
      <c r="J360" s="148">
        <f t="shared" si="7"/>
        <v>16.392115384615391</v>
      </c>
      <c r="K360" s="148">
        <f t="shared" si="5"/>
        <v>20.490144230769236</v>
      </c>
      <c r="L360" s="149">
        <v>1.4</v>
      </c>
      <c r="M360" s="148">
        <f t="shared" si="8"/>
        <v>22.948961538461546</v>
      </c>
      <c r="N360" s="150">
        <f t="shared" si="6"/>
        <v>28.686201923076929</v>
      </c>
    </row>
    <row r="361" spans="1:14" ht="13.9" customHeight="1" x14ac:dyDescent="0.25">
      <c r="A361" s="142" t="s">
        <v>685</v>
      </c>
      <c r="B361" s="62" t="s">
        <v>953</v>
      </c>
      <c r="C361" s="63">
        <v>15.603840000000003</v>
      </c>
      <c r="D361" s="63">
        <v>19.504800000000003</v>
      </c>
      <c r="E361" s="143"/>
      <c r="F361" s="103" t="s">
        <v>722</v>
      </c>
      <c r="G361" s="104" t="s">
        <v>722</v>
      </c>
      <c r="H361" s="143"/>
      <c r="I361" s="73">
        <v>0.43499999999999994</v>
      </c>
      <c r="J361" s="148">
        <f t="shared" si="7"/>
        <v>22.391510400000005</v>
      </c>
      <c r="K361" s="148">
        <f t="shared" si="5"/>
        <v>27.989388000000005</v>
      </c>
      <c r="L361" s="149">
        <v>1.4</v>
      </c>
      <c r="M361" s="148">
        <f t="shared" si="8"/>
        <v>31.348114560000006</v>
      </c>
      <c r="N361" s="150">
        <f t="shared" si="6"/>
        <v>39.185143200000006</v>
      </c>
    </row>
    <row r="362" spans="1:14" ht="13.9" customHeight="1" x14ac:dyDescent="0.25">
      <c r="A362" s="142" t="s">
        <v>685</v>
      </c>
      <c r="B362" s="62" t="s">
        <v>954</v>
      </c>
      <c r="C362" s="63">
        <v>20.442240000000002</v>
      </c>
      <c r="D362" s="63">
        <v>25.552800000000001</v>
      </c>
      <c r="E362" s="143"/>
      <c r="F362" s="103" t="s">
        <v>722</v>
      </c>
      <c r="G362" s="104" t="s">
        <v>722</v>
      </c>
      <c r="H362" s="143"/>
      <c r="I362" s="73">
        <v>0.43499999999999994</v>
      </c>
      <c r="J362" s="148">
        <f t="shared" si="7"/>
        <v>29.334614400000003</v>
      </c>
      <c r="K362" s="148">
        <f t="shared" si="5"/>
        <v>36.668268000000005</v>
      </c>
      <c r="L362" s="149">
        <v>1.4</v>
      </c>
      <c r="M362" s="148">
        <f t="shared" si="8"/>
        <v>41.068460160000001</v>
      </c>
      <c r="N362" s="150">
        <f t="shared" si="6"/>
        <v>51.335575200000001</v>
      </c>
    </row>
    <row r="363" spans="1:14" ht="13.9" customHeight="1" x14ac:dyDescent="0.25">
      <c r="A363" s="142" t="s">
        <v>685</v>
      </c>
      <c r="B363" s="62" t="s">
        <v>294</v>
      </c>
      <c r="C363" s="63">
        <v>12.184615384615384</v>
      </c>
      <c r="D363" s="63">
        <v>15.23076923076923</v>
      </c>
      <c r="E363" s="143"/>
      <c r="F363" s="103" t="s">
        <v>722</v>
      </c>
      <c r="G363" s="104" t="s">
        <v>722</v>
      </c>
      <c r="H363" s="143"/>
      <c r="I363" s="73">
        <v>0.43499999999999994</v>
      </c>
      <c r="J363" s="148">
        <f t="shared" si="7"/>
        <v>17.484923076923078</v>
      </c>
      <c r="K363" s="148">
        <f t="shared" si="5"/>
        <v>21.856153846153845</v>
      </c>
      <c r="L363" s="149">
        <v>1.4</v>
      </c>
      <c r="M363" s="148">
        <f t="shared" si="8"/>
        <v>24.478892307692309</v>
      </c>
      <c r="N363" s="150">
        <f t="shared" si="6"/>
        <v>30.598615384615382</v>
      </c>
    </row>
    <row r="364" spans="1:14" ht="13.9" customHeight="1" x14ac:dyDescent="0.25">
      <c r="A364" s="142" t="s">
        <v>685</v>
      </c>
      <c r="B364" s="62" t="s">
        <v>319</v>
      </c>
      <c r="C364" s="63">
        <v>13.326923076923078</v>
      </c>
      <c r="D364" s="63">
        <v>16.658653846153847</v>
      </c>
      <c r="E364" s="143"/>
      <c r="F364" s="103" t="s">
        <v>722</v>
      </c>
      <c r="G364" s="104" t="s">
        <v>722</v>
      </c>
      <c r="H364" s="143"/>
      <c r="I364" s="73">
        <v>0.43499999999999994</v>
      </c>
      <c r="J364" s="148">
        <f t="shared" si="7"/>
        <v>19.124134615384619</v>
      </c>
      <c r="K364" s="148">
        <f t="shared" si="5"/>
        <v>23.905168269230771</v>
      </c>
      <c r="L364" s="149">
        <v>1.4</v>
      </c>
      <c r="M364" s="148">
        <f t="shared" si="8"/>
        <v>26.773788461538466</v>
      </c>
      <c r="N364" s="150">
        <f t="shared" si="6"/>
        <v>33.46723557692308</v>
      </c>
    </row>
    <row r="365" spans="1:14" ht="13.9" customHeight="1" x14ac:dyDescent="0.25">
      <c r="A365" s="142" t="s">
        <v>685</v>
      </c>
      <c r="B365" s="62" t="s">
        <v>320</v>
      </c>
      <c r="C365" s="63">
        <v>14.088461538461543</v>
      </c>
      <c r="D365" s="63">
        <v>17.610576923076927</v>
      </c>
      <c r="E365" s="143"/>
      <c r="F365" s="103" t="s">
        <v>722</v>
      </c>
      <c r="G365" s="104" t="s">
        <v>722</v>
      </c>
      <c r="H365" s="143"/>
      <c r="I365" s="73">
        <v>0.43499999999999994</v>
      </c>
      <c r="J365" s="148">
        <f t="shared" si="7"/>
        <v>20.216942307692314</v>
      </c>
      <c r="K365" s="148">
        <f t="shared" si="5"/>
        <v>25.27117788461539</v>
      </c>
      <c r="L365" s="149">
        <v>1.4</v>
      </c>
      <c r="M365" s="148">
        <f t="shared" si="8"/>
        <v>28.303719230769236</v>
      </c>
      <c r="N365" s="150">
        <f t="shared" si="6"/>
        <v>35.379649038461544</v>
      </c>
    </row>
    <row r="366" spans="1:14" ht="13.9" customHeight="1" x14ac:dyDescent="0.25">
      <c r="A366" s="142" t="s">
        <v>685</v>
      </c>
      <c r="B366" s="62" t="s">
        <v>335</v>
      </c>
      <c r="C366" s="63">
        <v>11.365200000000002</v>
      </c>
      <c r="D366" s="63">
        <v>14.2065</v>
      </c>
      <c r="E366" s="143"/>
      <c r="F366" s="103" t="s">
        <v>722</v>
      </c>
      <c r="G366" s="104" t="s">
        <v>722</v>
      </c>
      <c r="H366" s="143"/>
      <c r="I366" s="73">
        <v>0.43499999999999994</v>
      </c>
      <c r="J366" s="148">
        <f t="shared" si="7"/>
        <v>16.309062000000004</v>
      </c>
      <c r="K366" s="148">
        <f t="shared" si="5"/>
        <v>20.3863275</v>
      </c>
      <c r="L366" s="149">
        <v>1.4</v>
      </c>
      <c r="M366" s="148">
        <f t="shared" si="8"/>
        <v>22.832686800000005</v>
      </c>
      <c r="N366" s="150">
        <f t="shared" si="6"/>
        <v>28.540858499999999</v>
      </c>
    </row>
    <row r="367" spans="1:14" ht="13.9" customHeight="1" x14ac:dyDescent="0.25">
      <c r="A367" s="142" t="s">
        <v>685</v>
      </c>
      <c r="B367" s="62" t="s">
        <v>368</v>
      </c>
      <c r="C367" s="63">
        <v>15.992307692307694</v>
      </c>
      <c r="D367" s="63">
        <v>19.990384615384617</v>
      </c>
      <c r="E367" s="70"/>
      <c r="F367" s="103" t="s">
        <v>722</v>
      </c>
      <c r="G367" s="104" t="s">
        <v>722</v>
      </c>
      <c r="H367" s="143"/>
      <c r="I367" s="73">
        <v>0.43499999999999994</v>
      </c>
      <c r="J367" s="148">
        <f t="shared" si="7"/>
        <v>22.948961538461543</v>
      </c>
      <c r="K367" s="148">
        <f t="shared" si="5"/>
        <v>28.686201923076926</v>
      </c>
      <c r="L367" s="149">
        <v>1.4</v>
      </c>
      <c r="M367" s="148">
        <f t="shared" si="8"/>
        <v>32.128546153846159</v>
      </c>
      <c r="N367" s="150">
        <f t="shared" si="6"/>
        <v>40.160682692307695</v>
      </c>
    </row>
    <row r="368" spans="1:14" ht="13.9" customHeight="1" x14ac:dyDescent="0.25">
      <c r="A368" s="142" t="s">
        <v>685</v>
      </c>
      <c r="B368" s="62" t="s">
        <v>395</v>
      </c>
      <c r="C368" s="63">
        <v>15.23076923076923</v>
      </c>
      <c r="D368" s="63">
        <v>19.038461538461537</v>
      </c>
      <c r="E368" s="68"/>
      <c r="F368" s="103" t="s">
        <v>722</v>
      </c>
      <c r="G368" s="104" t="s">
        <v>722</v>
      </c>
      <c r="H368" s="143"/>
      <c r="I368" s="73">
        <v>0.43499999999999994</v>
      </c>
      <c r="J368" s="148">
        <f t="shared" si="7"/>
        <v>21.856153846153845</v>
      </c>
      <c r="K368" s="148">
        <f t="shared" si="5"/>
        <v>27.320192307692306</v>
      </c>
      <c r="L368" s="149">
        <v>1.4</v>
      </c>
      <c r="M368" s="148">
        <f t="shared" si="8"/>
        <v>30.598615384615382</v>
      </c>
      <c r="N368" s="150">
        <f t="shared" si="6"/>
        <v>38.248269230769225</v>
      </c>
    </row>
    <row r="369" spans="1:14" ht="13.9" customHeight="1" x14ac:dyDescent="0.25">
      <c r="A369" s="142" t="s">
        <v>685</v>
      </c>
      <c r="B369" s="62" t="s">
        <v>442</v>
      </c>
      <c r="C369" s="63">
        <v>17.134615384615383</v>
      </c>
      <c r="D369" s="63">
        <v>21.41826923076923</v>
      </c>
      <c r="E369" s="70"/>
      <c r="F369" s="103" t="s">
        <v>722</v>
      </c>
      <c r="G369" s="104" t="s">
        <v>722</v>
      </c>
      <c r="H369" s="143"/>
      <c r="I369" s="73">
        <v>0.43499999999999994</v>
      </c>
      <c r="J369" s="148">
        <f t="shared" si="7"/>
        <v>24.588173076923077</v>
      </c>
      <c r="K369" s="148">
        <f t="shared" si="5"/>
        <v>30.735216346153845</v>
      </c>
      <c r="L369" s="149">
        <v>1.4</v>
      </c>
      <c r="M369" s="148">
        <f t="shared" si="8"/>
        <v>34.423442307692305</v>
      </c>
      <c r="N369" s="150">
        <f t="shared" si="6"/>
        <v>43.029302884615383</v>
      </c>
    </row>
    <row r="370" spans="1:14" ht="13.9" customHeight="1" x14ac:dyDescent="0.25">
      <c r="A370" s="142" t="s">
        <v>685</v>
      </c>
      <c r="B370" s="62" t="s">
        <v>484</v>
      </c>
      <c r="C370" s="63">
        <v>12.565384615384614</v>
      </c>
      <c r="D370" s="63">
        <v>15.706730769230766</v>
      </c>
      <c r="E370" s="143"/>
      <c r="F370" s="103" t="s">
        <v>722</v>
      </c>
      <c r="G370" s="104" t="s">
        <v>722</v>
      </c>
      <c r="H370" s="143"/>
      <c r="I370" s="73">
        <v>0.43499999999999994</v>
      </c>
      <c r="J370" s="148">
        <f t="shared" si="7"/>
        <v>18.031326923076922</v>
      </c>
      <c r="K370" s="148">
        <f t="shared" si="5"/>
        <v>22.539158653846151</v>
      </c>
      <c r="L370" s="149">
        <v>1.4</v>
      </c>
      <c r="M370" s="148">
        <f t="shared" si="8"/>
        <v>25.243857692307689</v>
      </c>
      <c r="N370" s="150">
        <f t="shared" si="6"/>
        <v>31.55482211538461</v>
      </c>
    </row>
    <row r="371" spans="1:14" ht="13.9" customHeight="1" x14ac:dyDescent="0.25">
      <c r="A371" s="142" t="s">
        <v>685</v>
      </c>
      <c r="B371" s="62" t="s">
        <v>485</v>
      </c>
      <c r="C371" s="63">
        <v>14.088461538461543</v>
      </c>
      <c r="D371" s="63">
        <v>17.610576923076927</v>
      </c>
      <c r="E371" s="143"/>
      <c r="F371" s="103" t="s">
        <v>722</v>
      </c>
      <c r="G371" s="104" t="s">
        <v>722</v>
      </c>
      <c r="H371" s="143"/>
      <c r="I371" s="73">
        <v>0.43499999999999994</v>
      </c>
      <c r="J371" s="148">
        <f t="shared" si="7"/>
        <v>20.216942307692314</v>
      </c>
      <c r="K371" s="148">
        <f t="shared" si="5"/>
        <v>25.27117788461539</v>
      </c>
      <c r="L371" s="149">
        <v>1.4</v>
      </c>
      <c r="M371" s="148">
        <f t="shared" si="8"/>
        <v>28.303719230769236</v>
      </c>
      <c r="N371" s="150">
        <f t="shared" si="6"/>
        <v>35.379649038461544</v>
      </c>
    </row>
    <row r="372" spans="1:14" ht="13.9" customHeight="1" x14ac:dyDescent="0.25">
      <c r="A372" s="142" t="s">
        <v>685</v>
      </c>
      <c r="B372" s="62" t="s">
        <v>486</v>
      </c>
      <c r="C372" s="63">
        <v>15.992307692307694</v>
      </c>
      <c r="D372" s="63">
        <v>19.990384615384617</v>
      </c>
      <c r="E372" s="143"/>
      <c r="F372" s="103" t="s">
        <v>722</v>
      </c>
      <c r="G372" s="104" t="s">
        <v>722</v>
      </c>
      <c r="H372" s="143"/>
      <c r="I372" s="73">
        <v>0.43499999999999994</v>
      </c>
      <c r="J372" s="148">
        <f t="shared" si="7"/>
        <v>22.948961538461543</v>
      </c>
      <c r="K372" s="148">
        <f t="shared" si="5"/>
        <v>28.686201923076926</v>
      </c>
      <c r="L372" s="149">
        <v>1.4</v>
      </c>
      <c r="M372" s="148">
        <f t="shared" si="8"/>
        <v>32.128546153846159</v>
      </c>
      <c r="N372" s="150">
        <f t="shared" si="6"/>
        <v>40.160682692307695</v>
      </c>
    </row>
    <row r="373" spans="1:14" ht="13.9" customHeight="1" x14ac:dyDescent="0.25">
      <c r="A373" s="142" t="s">
        <v>685</v>
      </c>
      <c r="B373" s="62" t="s">
        <v>487</v>
      </c>
      <c r="C373" s="63">
        <v>12.184615384615384</v>
      </c>
      <c r="D373" s="63">
        <v>15.23076923076923</v>
      </c>
      <c r="E373" s="143"/>
      <c r="F373" s="103" t="s">
        <v>722</v>
      </c>
      <c r="G373" s="104" t="s">
        <v>722</v>
      </c>
      <c r="H373" s="143"/>
      <c r="I373" s="73">
        <v>0.43499999999999994</v>
      </c>
      <c r="J373" s="148">
        <f t="shared" si="7"/>
        <v>17.484923076923078</v>
      </c>
      <c r="K373" s="148">
        <f t="shared" si="5"/>
        <v>21.856153846153845</v>
      </c>
      <c r="L373" s="149">
        <v>1.4</v>
      </c>
      <c r="M373" s="148">
        <f t="shared" si="8"/>
        <v>24.478892307692309</v>
      </c>
      <c r="N373" s="150">
        <f t="shared" si="6"/>
        <v>30.598615384615382</v>
      </c>
    </row>
    <row r="374" spans="1:14" ht="13.9" customHeight="1" x14ac:dyDescent="0.25">
      <c r="A374" s="142" t="s">
        <v>685</v>
      </c>
      <c r="B374" s="62" t="s">
        <v>488</v>
      </c>
      <c r="C374" s="63">
        <v>11.803846153846155</v>
      </c>
      <c r="D374" s="63">
        <v>14.754807692307693</v>
      </c>
      <c r="E374" s="143"/>
      <c r="F374" s="103" t="s">
        <v>722</v>
      </c>
      <c r="G374" s="104" t="s">
        <v>722</v>
      </c>
      <c r="H374" s="143"/>
      <c r="I374" s="73">
        <v>0.43499999999999994</v>
      </c>
      <c r="J374" s="148">
        <f t="shared" si="7"/>
        <v>16.938519230769234</v>
      </c>
      <c r="K374" s="148">
        <f t="shared" si="5"/>
        <v>21.173149038461542</v>
      </c>
      <c r="L374" s="149">
        <v>1.4</v>
      </c>
      <c r="M374" s="148">
        <f t="shared" si="8"/>
        <v>23.713926923076926</v>
      </c>
      <c r="N374" s="150">
        <f t="shared" si="6"/>
        <v>29.642408653846157</v>
      </c>
    </row>
    <row r="375" spans="1:14" ht="13.9" customHeight="1" x14ac:dyDescent="0.25">
      <c r="A375" s="142" t="s">
        <v>685</v>
      </c>
      <c r="B375" s="62" t="s">
        <v>489</v>
      </c>
      <c r="C375" s="63">
        <v>13.326923076923078</v>
      </c>
      <c r="D375" s="63">
        <v>16.658653846153847</v>
      </c>
      <c r="E375" s="143"/>
      <c r="F375" s="103" t="s">
        <v>722</v>
      </c>
      <c r="G375" s="104" t="s">
        <v>722</v>
      </c>
      <c r="H375" s="143"/>
      <c r="I375" s="73">
        <v>0.43499999999999994</v>
      </c>
      <c r="J375" s="148">
        <f t="shared" si="7"/>
        <v>19.124134615384619</v>
      </c>
      <c r="K375" s="148">
        <f t="shared" si="5"/>
        <v>23.905168269230771</v>
      </c>
      <c r="L375" s="149">
        <v>1.4</v>
      </c>
      <c r="M375" s="148">
        <f t="shared" si="8"/>
        <v>26.773788461538466</v>
      </c>
      <c r="N375" s="150">
        <f t="shared" si="6"/>
        <v>33.46723557692308</v>
      </c>
    </row>
    <row r="376" spans="1:14" ht="13.9" customHeight="1" x14ac:dyDescent="0.25">
      <c r="A376" s="142" t="s">
        <v>685</v>
      </c>
      <c r="B376" s="62" t="s">
        <v>431</v>
      </c>
      <c r="C376" s="63">
        <v>24.75</v>
      </c>
      <c r="D376" s="63">
        <v>30.9375</v>
      </c>
      <c r="E376" s="143"/>
      <c r="F376" s="103" t="s">
        <v>722</v>
      </c>
      <c r="G376" s="104" t="s">
        <v>722</v>
      </c>
      <c r="H376" s="143"/>
      <c r="I376" s="73">
        <v>0.43499999999999994</v>
      </c>
      <c r="J376" s="148">
        <f t="shared" si="7"/>
        <v>35.516249999999999</v>
      </c>
      <c r="K376" s="148">
        <f t="shared" si="5"/>
        <v>44.395312500000003</v>
      </c>
      <c r="L376" s="149">
        <v>1.4</v>
      </c>
      <c r="M376" s="148">
        <f t="shared" si="8"/>
        <v>49.722749999999998</v>
      </c>
      <c r="N376" s="150">
        <f t="shared" si="6"/>
        <v>62.153437500000003</v>
      </c>
    </row>
    <row r="377" spans="1:14" ht="13.9" customHeight="1" x14ac:dyDescent="0.25">
      <c r="A377" s="142" t="s">
        <v>685</v>
      </c>
      <c r="B377" s="62" t="s">
        <v>432</v>
      </c>
      <c r="C377" s="63">
        <v>25.511538461538464</v>
      </c>
      <c r="D377" s="63">
        <v>31.889423076923077</v>
      </c>
      <c r="E377" s="143"/>
      <c r="F377" s="103" t="s">
        <v>722</v>
      </c>
      <c r="G377" s="104" t="s">
        <v>722</v>
      </c>
      <c r="H377" s="143"/>
      <c r="I377" s="73">
        <v>0.43499999999999994</v>
      </c>
      <c r="J377" s="148">
        <f t="shared" si="7"/>
        <v>36.609057692307701</v>
      </c>
      <c r="K377" s="148">
        <f t="shared" si="5"/>
        <v>45.761322115384615</v>
      </c>
      <c r="L377" s="149">
        <v>1.4</v>
      </c>
      <c r="M377" s="148">
        <f t="shared" si="8"/>
        <v>51.252680769230778</v>
      </c>
      <c r="N377" s="150">
        <f t="shared" si="6"/>
        <v>64.065850961538459</v>
      </c>
    </row>
    <row r="378" spans="1:14" ht="13.9" customHeight="1" x14ac:dyDescent="0.25">
      <c r="A378" s="142" t="s">
        <v>685</v>
      </c>
      <c r="B378" s="62" t="s">
        <v>433</v>
      </c>
      <c r="C378" s="63">
        <v>25.892307692307696</v>
      </c>
      <c r="D378" s="63">
        <v>32.36538461538462</v>
      </c>
      <c r="E378" s="143"/>
      <c r="F378" s="103" t="s">
        <v>722</v>
      </c>
      <c r="G378" s="104" t="s">
        <v>722</v>
      </c>
      <c r="H378" s="143"/>
      <c r="I378" s="73">
        <v>0.43499999999999994</v>
      </c>
      <c r="J378" s="148">
        <f t="shared" si="7"/>
        <v>37.155461538461545</v>
      </c>
      <c r="K378" s="148">
        <f t="shared" si="5"/>
        <v>46.444326923076929</v>
      </c>
      <c r="L378" s="149">
        <v>1.4</v>
      </c>
      <c r="M378" s="148">
        <f t="shared" si="8"/>
        <v>52.017646153846158</v>
      </c>
      <c r="N378" s="150">
        <f t="shared" si="6"/>
        <v>65.022057692307698</v>
      </c>
    </row>
    <row r="379" spans="1:14" ht="13.9" customHeight="1" x14ac:dyDescent="0.25">
      <c r="A379" s="142" t="s">
        <v>686</v>
      </c>
      <c r="B379" s="62" t="s">
        <v>92</v>
      </c>
      <c r="C379" s="63">
        <v>14.850000000000001</v>
      </c>
      <c r="D379" s="63">
        <v>18.5625</v>
      </c>
      <c r="E379" s="143"/>
      <c r="F379" s="103" t="s">
        <v>722</v>
      </c>
      <c r="G379" s="104" t="s">
        <v>722</v>
      </c>
      <c r="H379" s="143"/>
      <c r="I379" s="73">
        <v>0.54590000000000005</v>
      </c>
      <c r="J379" s="148">
        <f t="shared" si="7"/>
        <v>22.956615000000003</v>
      </c>
      <c r="K379" s="148">
        <f t="shared" si="5"/>
        <v>28.695768750000003</v>
      </c>
      <c r="L379" s="149">
        <v>1.4</v>
      </c>
      <c r="M379" s="148">
        <f t="shared" si="8"/>
        <v>32.139261000000005</v>
      </c>
      <c r="N379" s="150">
        <f t="shared" si="6"/>
        <v>40.174076249999999</v>
      </c>
    </row>
    <row r="380" spans="1:14" ht="13.9" customHeight="1" x14ac:dyDescent="0.25">
      <c r="A380" s="142" t="s">
        <v>686</v>
      </c>
      <c r="B380" s="62" t="s">
        <v>118</v>
      </c>
      <c r="C380" s="63">
        <v>29.319230769230771</v>
      </c>
      <c r="D380" s="63">
        <v>36.64903846153846</v>
      </c>
      <c r="E380" s="143"/>
      <c r="F380" s="103" t="s">
        <v>722</v>
      </c>
      <c r="G380" s="104" t="s">
        <v>722</v>
      </c>
      <c r="H380" s="143"/>
      <c r="I380" s="73">
        <v>0.54590000000000005</v>
      </c>
      <c r="J380" s="148">
        <f t="shared" si="7"/>
        <v>45.324598846153847</v>
      </c>
      <c r="K380" s="148">
        <f t="shared" si="5"/>
        <v>56.655748557692306</v>
      </c>
      <c r="L380" s="149">
        <v>1.4</v>
      </c>
      <c r="M380" s="148">
        <f t="shared" si="8"/>
        <v>63.454438384615379</v>
      </c>
      <c r="N380" s="150">
        <f t="shared" si="6"/>
        <v>79.318047980769222</v>
      </c>
    </row>
    <row r="381" spans="1:14" ht="13.9" customHeight="1" x14ac:dyDescent="0.25">
      <c r="A381" s="142" t="s">
        <v>686</v>
      </c>
      <c r="B381" s="62" t="s">
        <v>179</v>
      </c>
      <c r="C381" s="63">
        <v>17.515384615384619</v>
      </c>
      <c r="D381" s="63">
        <v>21.894230769230774</v>
      </c>
      <c r="E381" s="143"/>
      <c r="F381" s="103" t="s">
        <v>722</v>
      </c>
      <c r="G381" s="104" t="s">
        <v>722</v>
      </c>
      <c r="H381" s="143"/>
      <c r="I381" s="73">
        <v>0.54590000000000005</v>
      </c>
      <c r="J381" s="148">
        <f t="shared" si="7"/>
        <v>27.077033076923083</v>
      </c>
      <c r="K381" s="148">
        <f t="shared" si="7"/>
        <v>33.846291346153855</v>
      </c>
      <c r="L381" s="149">
        <v>1.4</v>
      </c>
      <c r="M381" s="148">
        <f t="shared" si="8"/>
        <v>37.907846307692317</v>
      </c>
      <c r="N381" s="150">
        <f t="shared" si="8"/>
        <v>47.384807884615391</v>
      </c>
    </row>
    <row r="382" spans="1:14" ht="13.9" customHeight="1" x14ac:dyDescent="0.25">
      <c r="A382" s="142" t="s">
        <v>686</v>
      </c>
      <c r="B382" s="62" t="s">
        <v>293</v>
      </c>
      <c r="C382" s="63">
        <v>27.796153846153846</v>
      </c>
      <c r="D382" s="63">
        <v>34.745192307692307</v>
      </c>
      <c r="E382" s="143"/>
      <c r="F382" s="103" t="s">
        <v>722</v>
      </c>
      <c r="G382" s="104" t="s">
        <v>722</v>
      </c>
      <c r="H382" s="143"/>
      <c r="I382" s="73">
        <v>0.54590000000000005</v>
      </c>
      <c r="J382" s="148">
        <f t="shared" ref="J382:K439" si="9">C382*(1+$I382)</f>
        <v>42.970074230769235</v>
      </c>
      <c r="K382" s="148">
        <f t="shared" si="9"/>
        <v>53.712592788461535</v>
      </c>
      <c r="L382" s="149">
        <v>1.4</v>
      </c>
      <c r="M382" s="148">
        <f t="shared" ref="M382:N439" si="10">J382*$L382</f>
        <v>60.158103923076922</v>
      </c>
      <c r="N382" s="150">
        <f t="shared" si="10"/>
        <v>75.197629903846149</v>
      </c>
    </row>
    <row r="383" spans="1:14" ht="13.9" customHeight="1" x14ac:dyDescent="0.25">
      <c r="A383" s="147" t="s">
        <v>686</v>
      </c>
      <c r="B383" s="62" t="s">
        <v>340</v>
      </c>
      <c r="C383" s="63">
        <v>11.3652</v>
      </c>
      <c r="D383" s="63">
        <v>14.206499999999998</v>
      </c>
      <c r="E383" s="68"/>
      <c r="F383" s="103" t="s">
        <v>722</v>
      </c>
      <c r="G383" s="104" t="s">
        <v>722</v>
      </c>
      <c r="H383" s="143"/>
      <c r="I383" s="73">
        <v>0.54590000000000005</v>
      </c>
      <c r="J383" s="148">
        <f t="shared" si="9"/>
        <v>17.569462680000001</v>
      </c>
      <c r="K383" s="148">
        <f t="shared" si="9"/>
        <v>21.961828349999998</v>
      </c>
      <c r="L383" s="149">
        <v>1.4</v>
      </c>
      <c r="M383" s="148">
        <f t="shared" si="10"/>
        <v>24.597247752000001</v>
      </c>
      <c r="N383" s="150">
        <f t="shared" si="10"/>
        <v>30.746559689999994</v>
      </c>
    </row>
    <row r="384" spans="1:14" ht="13.9" customHeight="1" x14ac:dyDescent="0.25">
      <c r="A384" s="142" t="s">
        <v>686</v>
      </c>
      <c r="B384" s="62" t="s">
        <v>412</v>
      </c>
      <c r="C384" s="63">
        <v>25.130769230769232</v>
      </c>
      <c r="D384" s="63">
        <v>31.413461538461537</v>
      </c>
      <c r="E384" s="143"/>
      <c r="F384" s="103" t="s">
        <v>722</v>
      </c>
      <c r="G384" s="104" t="s">
        <v>722</v>
      </c>
      <c r="H384" s="143"/>
      <c r="I384" s="73">
        <v>0.54590000000000005</v>
      </c>
      <c r="J384" s="148">
        <f t="shared" si="9"/>
        <v>38.849656153846155</v>
      </c>
      <c r="K384" s="148">
        <f t="shared" si="9"/>
        <v>48.562070192307694</v>
      </c>
      <c r="L384" s="149">
        <v>1.4</v>
      </c>
      <c r="M384" s="148">
        <f t="shared" si="10"/>
        <v>54.389518615384617</v>
      </c>
      <c r="N384" s="150">
        <f t="shared" si="10"/>
        <v>67.986898269230764</v>
      </c>
    </row>
    <row r="385" spans="1:14" ht="13.9" customHeight="1" x14ac:dyDescent="0.25">
      <c r="A385" s="142" t="s">
        <v>686</v>
      </c>
      <c r="B385" s="62" t="s">
        <v>478</v>
      </c>
      <c r="C385" s="63">
        <v>11.803846153846155</v>
      </c>
      <c r="D385" s="63">
        <v>14.754807692307693</v>
      </c>
      <c r="E385" s="143"/>
      <c r="F385" s="103" t="s">
        <v>722</v>
      </c>
      <c r="G385" s="104" t="s">
        <v>722</v>
      </c>
      <c r="H385" s="143"/>
      <c r="I385" s="73">
        <v>0.54590000000000005</v>
      </c>
      <c r="J385" s="148">
        <f t="shared" si="9"/>
        <v>18.247565769230771</v>
      </c>
      <c r="K385" s="148">
        <f t="shared" si="9"/>
        <v>22.809457211538465</v>
      </c>
      <c r="L385" s="149">
        <v>1.4</v>
      </c>
      <c r="M385" s="148">
        <f t="shared" si="10"/>
        <v>25.54659207692308</v>
      </c>
      <c r="N385" s="150">
        <f t="shared" si="10"/>
        <v>31.933240096153849</v>
      </c>
    </row>
    <row r="386" spans="1:14" ht="13.9" customHeight="1" x14ac:dyDescent="0.25">
      <c r="A386" s="142" t="s">
        <v>687</v>
      </c>
      <c r="B386" s="62" t="s">
        <v>105</v>
      </c>
      <c r="C386" s="63">
        <v>17.134615384615383</v>
      </c>
      <c r="D386" s="63">
        <v>21.41826923076923</v>
      </c>
      <c r="E386" s="143"/>
      <c r="F386" s="103" t="s">
        <v>722</v>
      </c>
      <c r="G386" s="104" t="s">
        <v>722</v>
      </c>
      <c r="H386" s="143"/>
      <c r="I386" s="73">
        <v>0.49729999999999996</v>
      </c>
      <c r="J386" s="148">
        <f t="shared" si="9"/>
        <v>25.655659615384614</v>
      </c>
      <c r="K386" s="148">
        <f t="shared" si="9"/>
        <v>32.06957451923077</v>
      </c>
      <c r="L386" s="149">
        <v>1.4</v>
      </c>
      <c r="M386" s="148">
        <f t="shared" si="10"/>
        <v>35.917923461538457</v>
      </c>
      <c r="N386" s="150">
        <f t="shared" si="10"/>
        <v>44.897404326923073</v>
      </c>
    </row>
    <row r="387" spans="1:14" ht="13.9" customHeight="1" x14ac:dyDescent="0.25">
      <c r="A387" s="142" t="s">
        <v>687</v>
      </c>
      <c r="B387" s="62" t="s">
        <v>106</v>
      </c>
      <c r="C387" s="63">
        <v>19.038461538461544</v>
      </c>
      <c r="D387" s="63">
        <v>23.798076923076927</v>
      </c>
      <c r="E387" s="143"/>
      <c r="F387" s="103" t="s">
        <v>722</v>
      </c>
      <c r="G387" s="104" t="s">
        <v>722</v>
      </c>
      <c r="H387" s="143"/>
      <c r="I387" s="73">
        <v>0.49729999999999996</v>
      </c>
      <c r="J387" s="148">
        <f t="shared" si="9"/>
        <v>28.506288461538471</v>
      </c>
      <c r="K387" s="148">
        <f t="shared" si="9"/>
        <v>35.632860576923086</v>
      </c>
      <c r="L387" s="149">
        <v>1.4</v>
      </c>
      <c r="M387" s="148">
        <f t="shared" si="10"/>
        <v>39.908803846153859</v>
      </c>
      <c r="N387" s="150">
        <f t="shared" si="10"/>
        <v>49.886004807692316</v>
      </c>
    </row>
    <row r="388" spans="1:14" ht="13.9" customHeight="1" x14ac:dyDescent="0.25">
      <c r="A388" s="142" t="s">
        <v>687</v>
      </c>
      <c r="B388" s="62" t="s">
        <v>107</v>
      </c>
      <c r="C388" s="63">
        <v>21.323076923076925</v>
      </c>
      <c r="D388" s="63">
        <v>26.653846153846157</v>
      </c>
      <c r="E388" s="143"/>
      <c r="F388" s="103" t="s">
        <v>722</v>
      </c>
      <c r="G388" s="104" t="s">
        <v>722</v>
      </c>
      <c r="H388" s="143"/>
      <c r="I388" s="73">
        <v>0.49729999999999996</v>
      </c>
      <c r="J388" s="148">
        <f t="shared" si="9"/>
        <v>31.927043076923081</v>
      </c>
      <c r="K388" s="148">
        <f t="shared" si="9"/>
        <v>39.908803846153852</v>
      </c>
      <c r="L388" s="149">
        <v>1.4</v>
      </c>
      <c r="M388" s="148">
        <f t="shared" si="10"/>
        <v>44.697860307692309</v>
      </c>
      <c r="N388" s="150">
        <f t="shared" si="10"/>
        <v>55.872325384615387</v>
      </c>
    </row>
    <row r="389" spans="1:14" ht="13.9" customHeight="1" x14ac:dyDescent="0.25">
      <c r="A389" s="142" t="s">
        <v>687</v>
      </c>
      <c r="B389" s="62" t="s">
        <v>108</v>
      </c>
      <c r="C389" s="63">
        <v>23.226923076923075</v>
      </c>
      <c r="D389" s="63">
        <v>29.033653846153843</v>
      </c>
      <c r="E389" s="143"/>
      <c r="F389" s="103" t="s">
        <v>722</v>
      </c>
      <c r="G389" s="104" t="s">
        <v>722</v>
      </c>
      <c r="H389" s="143"/>
      <c r="I389" s="73">
        <v>0.49729999999999996</v>
      </c>
      <c r="J389" s="148">
        <f t="shared" si="9"/>
        <v>34.777671923076923</v>
      </c>
      <c r="K389" s="148">
        <f t="shared" si="9"/>
        <v>43.472089903846154</v>
      </c>
      <c r="L389" s="149">
        <v>1.4</v>
      </c>
      <c r="M389" s="148">
        <f t="shared" si="10"/>
        <v>48.68874069230769</v>
      </c>
      <c r="N389" s="150">
        <f t="shared" si="10"/>
        <v>60.860925865384608</v>
      </c>
    </row>
    <row r="390" spans="1:14" ht="13.9" customHeight="1" x14ac:dyDescent="0.25">
      <c r="A390" s="142" t="s">
        <v>687</v>
      </c>
      <c r="B390" s="62" t="s">
        <v>121</v>
      </c>
      <c r="C390" s="63">
        <v>13.707692307692311</v>
      </c>
      <c r="D390" s="63">
        <v>17.134615384615387</v>
      </c>
      <c r="E390" s="143"/>
      <c r="F390" s="103" t="s">
        <v>722</v>
      </c>
      <c r="G390" s="104" t="s">
        <v>722</v>
      </c>
      <c r="H390" s="143"/>
      <c r="I390" s="73">
        <v>0.49729999999999996</v>
      </c>
      <c r="J390" s="148">
        <f t="shared" si="9"/>
        <v>20.524527692307696</v>
      </c>
      <c r="K390" s="148">
        <f t="shared" si="9"/>
        <v>25.655659615384621</v>
      </c>
      <c r="L390" s="149">
        <v>1.4</v>
      </c>
      <c r="M390" s="148">
        <f t="shared" si="10"/>
        <v>28.734338769230774</v>
      </c>
      <c r="N390" s="150">
        <f t="shared" si="10"/>
        <v>35.917923461538464</v>
      </c>
    </row>
    <row r="391" spans="1:14" ht="13.9" customHeight="1" x14ac:dyDescent="0.25">
      <c r="A391" s="142" t="s">
        <v>687</v>
      </c>
      <c r="B391" s="62" t="s">
        <v>120</v>
      </c>
      <c r="C391" s="63">
        <v>17.134615384615383</v>
      </c>
      <c r="D391" s="63">
        <v>21.41826923076923</v>
      </c>
      <c r="E391" s="143"/>
      <c r="F391" s="103" t="s">
        <v>722</v>
      </c>
      <c r="G391" s="104" t="s">
        <v>722</v>
      </c>
      <c r="H391" s="143"/>
      <c r="I391" s="73">
        <v>0.49729999999999996</v>
      </c>
      <c r="J391" s="148">
        <f t="shared" si="9"/>
        <v>25.655659615384614</v>
      </c>
      <c r="K391" s="148">
        <f t="shared" si="9"/>
        <v>32.06957451923077</v>
      </c>
      <c r="L391" s="149">
        <v>1.4</v>
      </c>
      <c r="M391" s="148">
        <f t="shared" si="10"/>
        <v>35.917923461538457</v>
      </c>
      <c r="N391" s="150">
        <f t="shared" si="10"/>
        <v>44.897404326923073</v>
      </c>
    </row>
    <row r="392" spans="1:14" ht="13.9" customHeight="1" x14ac:dyDescent="0.25">
      <c r="A392" s="142" t="s">
        <v>687</v>
      </c>
      <c r="B392" s="62" t="s">
        <v>122</v>
      </c>
      <c r="C392" s="63">
        <v>19.038461538461544</v>
      </c>
      <c r="D392" s="63">
        <v>23.798076923076927</v>
      </c>
      <c r="E392" s="143"/>
      <c r="F392" s="103" t="s">
        <v>722</v>
      </c>
      <c r="G392" s="104" t="s">
        <v>722</v>
      </c>
      <c r="H392" s="143"/>
      <c r="I392" s="73">
        <v>0.49729999999999996</v>
      </c>
      <c r="J392" s="148">
        <f t="shared" si="9"/>
        <v>28.506288461538471</v>
      </c>
      <c r="K392" s="148">
        <f t="shared" si="9"/>
        <v>35.632860576923086</v>
      </c>
      <c r="L392" s="149">
        <v>1.4</v>
      </c>
      <c r="M392" s="148">
        <f t="shared" si="10"/>
        <v>39.908803846153859</v>
      </c>
      <c r="N392" s="150">
        <f t="shared" si="10"/>
        <v>49.886004807692316</v>
      </c>
    </row>
    <row r="393" spans="1:14" ht="13.9" customHeight="1" x14ac:dyDescent="0.25">
      <c r="A393" s="142" t="s">
        <v>687</v>
      </c>
      <c r="B393" s="62" t="s">
        <v>187</v>
      </c>
      <c r="C393" s="63">
        <v>19.038461538461544</v>
      </c>
      <c r="D393" s="63">
        <v>23.798076923076927</v>
      </c>
      <c r="E393" s="143"/>
      <c r="F393" s="103" t="s">
        <v>722</v>
      </c>
      <c r="G393" s="104" t="s">
        <v>722</v>
      </c>
      <c r="H393" s="143"/>
      <c r="I393" s="73">
        <v>0.49729999999999996</v>
      </c>
      <c r="J393" s="148">
        <f t="shared" si="9"/>
        <v>28.506288461538471</v>
      </c>
      <c r="K393" s="148">
        <f t="shared" si="9"/>
        <v>35.632860576923086</v>
      </c>
      <c r="L393" s="149">
        <v>1.4</v>
      </c>
      <c r="M393" s="148">
        <f t="shared" si="10"/>
        <v>39.908803846153859</v>
      </c>
      <c r="N393" s="150">
        <f t="shared" si="10"/>
        <v>49.886004807692316</v>
      </c>
    </row>
    <row r="394" spans="1:14" ht="13.9" customHeight="1" x14ac:dyDescent="0.25">
      <c r="A394" s="142" t="s">
        <v>687</v>
      </c>
      <c r="B394" s="62" t="s">
        <v>188</v>
      </c>
      <c r="C394" s="63">
        <v>14.850000000000001</v>
      </c>
      <c r="D394" s="63">
        <v>18.5625</v>
      </c>
      <c r="E394" s="143"/>
      <c r="F394" s="103" t="s">
        <v>722</v>
      </c>
      <c r="G394" s="104" t="s">
        <v>722</v>
      </c>
      <c r="H394" s="143"/>
      <c r="I394" s="73">
        <v>0.49729999999999996</v>
      </c>
      <c r="J394" s="148">
        <f t="shared" si="9"/>
        <v>22.234905000000005</v>
      </c>
      <c r="K394" s="148">
        <f t="shared" si="9"/>
        <v>27.793631250000001</v>
      </c>
      <c r="L394" s="149">
        <v>1.4</v>
      </c>
      <c r="M394" s="148">
        <f t="shared" si="10"/>
        <v>31.128867000000003</v>
      </c>
      <c r="N394" s="150">
        <f t="shared" si="10"/>
        <v>38.911083749999996</v>
      </c>
    </row>
    <row r="395" spans="1:14" ht="13.9" customHeight="1" x14ac:dyDescent="0.25">
      <c r="A395" s="142" t="s">
        <v>687</v>
      </c>
      <c r="B395" s="62" t="s">
        <v>189</v>
      </c>
      <c r="C395" s="63">
        <v>20.561538461538461</v>
      </c>
      <c r="D395" s="63">
        <v>25.701923076923073</v>
      </c>
      <c r="E395" s="143"/>
      <c r="F395" s="103" t="s">
        <v>722</v>
      </c>
      <c r="G395" s="104" t="s">
        <v>722</v>
      </c>
      <c r="H395" s="143"/>
      <c r="I395" s="73">
        <v>0.49729999999999996</v>
      </c>
      <c r="J395" s="148">
        <f t="shared" si="9"/>
        <v>30.786791538461539</v>
      </c>
      <c r="K395" s="148">
        <f t="shared" si="9"/>
        <v>38.483489423076918</v>
      </c>
      <c r="L395" s="149">
        <v>1.4</v>
      </c>
      <c r="M395" s="148">
        <f t="shared" si="10"/>
        <v>43.101508153846154</v>
      </c>
      <c r="N395" s="150">
        <f t="shared" si="10"/>
        <v>53.876885192307682</v>
      </c>
    </row>
    <row r="396" spans="1:14" ht="13.9" customHeight="1" x14ac:dyDescent="0.25">
      <c r="A396" s="142" t="s">
        <v>687</v>
      </c>
      <c r="B396" s="62" t="s">
        <v>190</v>
      </c>
      <c r="C396" s="63">
        <v>26.653846153846157</v>
      </c>
      <c r="D396" s="63">
        <v>33.317307692307693</v>
      </c>
      <c r="E396" s="143"/>
      <c r="F396" s="103" t="s">
        <v>722</v>
      </c>
      <c r="G396" s="104" t="s">
        <v>722</v>
      </c>
      <c r="H396" s="143"/>
      <c r="I396" s="73">
        <v>0.49729999999999996</v>
      </c>
      <c r="J396" s="148">
        <f t="shared" si="9"/>
        <v>39.908803846153852</v>
      </c>
      <c r="K396" s="148">
        <f t="shared" si="9"/>
        <v>49.886004807692309</v>
      </c>
      <c r="L396" s="149">
        <v>1.4</v>
      </c>
      <c r="M396" s="148">
        <f t="shared" si="10"/>
        <v>55.872325384615387</v>
      </c>
      <c r="N396" s="150">
        <f t="shared" si="10"/>
        <v>69.840406730769232</v>
      </c>
    </row>
    <row r="397" spans="1:14" ht="13.9" customHeight="1" x14ac:dyDescent="0.25">
      <c r="A397" s="142" t="s">
        <v>687</v>
      </c>
      <c r="B397" s="62" t="s">
        <v>191</v>
      </c>
      <c r="C397" s="63">
        <v>25.130769230769232</v>
      </c>
      <c r="D397" s="63">
        <v>31.413461538461537</v>
      </c>
      <c r="E397" s="143"/>
      <c r="F397" s="103" t="s">
        <v>722</v>
      </c>
      <c r="G397" s="104" t="s">
        <v>722</v>
      </c>
      <c r="H397" s="143"/>
      <c r="I397" s="73">
        <v>0.49729999999999996</v>
      </c>
      <c r="J397" s="148">
        <f t="shared" si="9"/>
        <v>37.628300769230776</v>
      </c>
      <c r="K397" s="148">
        <f t="shared" si="9"/>
        <v>47.035375961538463</v>
      </c>
      <c r="L397" s="149">
        <v>1.4</v>
      </c>
      <c r="M397" s="148">
        <f t="shared" si="10"/>
        <v>52.679621076923084</v>
      </c>
      <c r="N397" s="150">
        <f t="shared" si="10"/>
        <v>65.849526346153851</v>
      </c>
    </row>
    <row r="398" spans="1:14" ht="13.9" customHeight="1" x14ac:dyDescent="0.25">
      <c r="A398" s="142" t="s">
        <v>687</v>
      </c>
      <c r="B398" s="62" t="s">
        <v>192</v>
      </c>
      <c r="C398" s="63">
        <v>19.800000000000004</v>
      </c>
      <c r="D398" s="63">
        <v>24.750000000000004</v>
      </c>
      <c r="E398" s="143"/>
      <c r="F398" s="103" t="s">
        <v>722</v>
      </c>
      <c r="G398" s="104" t="s">
        <v>722</v>
      </c>
      <c r="H398" s="143"/>
      <c r="I398" s="73">
        <v>0.49729999999999996</v>
      </c>
      <c r="J398" s="148">
        <f t="shared" si="9"/>
        <v>29.646540000000009</v>
      </c>
      <c r="K398" s="148">
        <f t="shared" si="9"/>
        <v>37.058175000000006</v>
      </c>
      <c r="L398" s="149">
        <v>1.4</v>
      </c>
      <c r="M398" s="148">
        <f t="shared" si="10"/>
        <v>41.505156000000007</v>
      </c>
      <c r="N398" s="150">
        <f t="shared" si="10"/>
        <v>51.881445000000006</v>
      </c>
    </row>
    <row r="399" spans="1:14" ht="13.9" customHeight="1" x14ac:dyDescent="0.25">
      <c r="A399" s="142" t="s">
        <v>687</v>
      </c>
      <c r="B399" s="62" t="s">
        <v>193</v>
      </c>
      <c r="C399" s="63">
        <v>18.657692307692312</v>
      </c>
      <c r="D399" s="63">
        <v>23.322115384615387</v>
      </c>
      <c r="E399" s="143"/>
      <c r="F399" s="103" t="s">
        <v>722</v>
      </c>
      <c r="G399" s="104" t="s">
        <v>722</v>
      </c>
      <c r="H399" s="143"/>
      <c r="I399" s="73">
        <v>0.49729999999999996</v>
      </c>
      <c r="J399" s="148">
        <f t="shared" si="9"/>
        <v>27.9361626923077</v>
      </c>
      <c r="K399" s="148">
        <f t="shared" si="9"/>
        <v>34.920203365384623</v>
      </c>
      <c r="L399" s="149">
        <v>1.4</v>
      </c>
      <c r="M399" s="148">
        <f t="shared" si="10"/>
        <v>39.110627769230781</v>
      </c>
      <c r="N399" s="150">
        <f t="shared" si="10"/>
        <v>48.888284711538468</v>
      </c>
    </row>
    <row r="400" spans="1:14" ht="13.9" customHeight="1" x14ac:dyDescent="0.25">
      <c r="A400" s="142" t="s">
        <v>687</v>
      </c>
      <c r="B400" s="62" t="s">
        <v>194</v>
      </c>
      <c r="C400" s="63">
        <v>20.942307692307693</v>
      </c>
      <c r="D400" s="63">
        <v>26.177884615384617</v>
      </c>
      <c r="E400" s="143"/>
      <c r="F400" s="103" t="s">
        <v>722</v>
      </c>
      <c r="G400" s="104" t="s">
        <v>722</v>
      </c>
      <c r="H400" s="143"/>
      <c r="I400" s="73">
        <v>0.49729999999999996</v>
      </c>
      <c r="J400" s="148">
        <f t="shared" si="9"/>
        <v>31.35691730769231</v>
      </c>
      <c r="K400" s="148">
        <f t="shared" si="9"/>
        <v>39.196146634615388</v>
      </c>
      <c r="L400" s="149">
        <v>1.4</v>
      </c>
      <c r="M400" s="148">
        <f t="shared" si="10"/>
        <v>43.899684230769232</v>
      </c>
      <c r="N400" s="150">
        <f t="shared" si="10"/>
        <v>54.874605288461538</v>
      </c>
    </row>
    <row r="401" spans="1:14" ht="13.9" customHeight="1" x14ac:dyDescent="0.25">
      <c r="A401" s="142" t="s">
        <v>687</v>
      </c>
      <c r="B401" s="62" t="s">
        <v>212</v>
      </c>
      <c r="C401" s="63">
        <v>22.465384615384618</v>
      </c>
      <c r="D401" s="63">
        <v>28.08173076923077</v>
      </c>
      <c r="E401" s="143"/>
      <c r="F401" s="103" t="s">
        <v>722</v>
      </c>
      <c r="G401" s="104" t="s">
        <v>722</v>
      </c>
      <c r="H401" s="143"/>
      <c r="I401" s="73">
        <v>0.49729999999999996</v>
      </c>
      <c r="J401" s="148">
        <f t="shared" si="9"/>
        <v>33.637420384615389</v>
      </c>
      <c r="K401" s="148">
        <f t="shared" si="9"/>
        <v>42.046775480769234</v>
      </c>
      <c r="L401" s="149">
        <v>1.4</v>
      </c>
      <c r="M401" s="148">
        <f t="shared" si="10"/>
        <v>47.092388538461542</v>
      </c>
      <c r="N401" s="150">
        <f t="shared" si="10"/>
        <v>58.865485673076925</v>
      </c>
    </row>
    <row r="402" spans="1:14" ht="13.9" customHeight="1" x14ac:dyDescent="0.25">
      <c r="A402" s="142" t="s">
        <v>687</v>
      </c>
      <c r="B402" s="62" t="s">
        <v>213</v>
      </c>
      <c r="C402" s="63">
        <v>17.515384615384619</v>
      </c>
      <c r="D402" s="63">
        <v>21.894230769230774</v>
      </c>
      <c r="E402" s="143"/>
      <c r="F402" s="103" t="s">
        <v>722</v>
      </c>
      <c r="G402" s="104" t="s">
        <v>722</v>
      </c>
      <c r="H402" s="143"/>
      <c r="I402" s="73">
        <v>0.49729999999999996</v>
      </c>
      <c r="J402" s="148">
        <f t="shared" si="9"/>
        <v>26.225785384615392</v>
      </c>
      <c r="K402" s="148">
        <f t="shared" si="9"/>
        <v>32.78223173076924</v>
      </c>
      <c r="L402" s="149">
        <v>1.4</v>
      </c>
      <c r="M402" s="148">
        <f t="shared" si="10"/>
        <v>36.716099538461549</v>
      </c>
      <c r="N402" s="150">
        <f t="shared" si="10"/>
        <v>45.895124423076936</v>
      </c>
    </row>
    <row r="403" spans="1:14" ht="13.9" customHeight="1" x14ac:dyDescent="0.25">
      <c r="A403" s="142" t="s">
        <v>687</v>
      </c>
      <c r="B403" s="62" t="s">
        <v>214</v>
      </c>
      <c r="C403" s="63">
        <v>19.800000000000004</v>
      </c>
      <c r="D403" s="63">
        <v>24.750000000000004</v>
      </c>
      <c r="E403" s="143"/>
      <c r="F403" s="103" t="s">
        <v>722</v>
      </c>
      <c r="G403" s="104" t="s">
        <v>722</v>
      </c>
      <c r="H403" s="143"/>
      <c r="I403" s="73">
        <v>0.49729999999999996</v>
      </c>
      <c r="J403" s="148">
        <f t="shared" si="9"/>
        <v>29.646540000000009</v>
      </c>
      <c r="K403" s="148">
        <f t="shared" si="9"/>
        <v>37.058175000000006</v>
      </c>
      <c r="L403" s="149">
        <v>1.4</v>
      </c>
      <c r="M403" s="148">
        <f t="shared" si="10"/>
        <v>41.505156000000007</v>
      </c>
      <c r="N403" s="150">
        <f t="shared" si="10"/>
        <v>51.881445000000006</v>
      </c>
    </row>
    <row r="404" spans="1:14" ht="13.9" customHeight="1" x14ac:dyDescent="0.25">
      <c r="A404" s="142" t="s">
        <v>687</v>
      </c>
      <c r="B404" s="62" t="s">
        <v>276</v>
      </c>
      <c r="C404" s="63">
        <v>14.469230769230771</v>
      </c>
      <c r="D404" s="63">
        <v>18.086538461538463</v>
      </c>
      <c r="E404" s="143"/>
      <c r="F404" s="103" t="s">
        <v>722</v>
      </c>
      <c r="G404" s="104" t="s">
        <v>722</v>
      </c>
      <c r="H404" s="143"/>
      <c r="I404" s="73">
        <v>0.49729999999999996</v>
      </c>
      <c r="J404" s="148">
        <f t="shared" si="9"/>
        <v>21.664779230769234</v>
      </c>
      <c r="K404" s="148">
        <f t="shared" si="9"/>
        <v>27.080974038461541</v>
      </c>
      <c r="L404" s="149">
        <v>1.4</v>
      </c>
      <c r="M404" s="148">
        <f t="shared" si="10"/>
        <v>30.330690923076926</v>
      </c>
      <c r="N404" s="150">
        <f t="shared" si="10"/>
        <v>37.913363653846154</v>
      </c>
    </row>
    <row r="405" spans="1:14" ht="13.9" customHeight="1" x14ac:dyDescent="0.25">
      <c r="A405" s="142" t="s">
        <v>687</v>
      </c>
      <c r="B405" s="62" t="s">
        <v>277</v>
      </c>
      <c r="C405" s="63">
        <v>16.753846153846155</v>
      </c>
      <c r="D405" s="63">
        <v>20.942307692307693</v>
      </c>
      <c r="E405" s="143"/>
      <c r="F405" s="103" t="s">
        <v>722</v>
      </c>
      <c r="G405" s="104" t="s">
        <v>722</v>
      </c>
      <c r="H405" s="143"/>
      <c r="I405" s="73">
        <v>0.49729999999999996</v>
      </c>
      <c r="J405" s="148">
        <f t="shared" si="9"/>
        <v>25.085533846153847</v>
      </c>
      <c r="K405" s="148">
        <f t="shared" si="9"/>
        <v>31.35691730769231</v>
      </c>
      <c r="L405" s="149">
        <v>1.4</v>
      </c>
      <c r="M405" s="148">
        <f t="shared" si="10"/>
        <v>35.119747384615387</v>
      </c>
      <c r="N405" s="150">
        <f t="shared" si="10"/>
        <v>43.899684230769232</v>
      </c>
    </row>
    <row r="406" spans="1:14" ht="13.9" customHeight="1" x14ac:dyDescent="0.25">
      <c r="A406" s="142" t="s">
        <v>687</v>
      </c>
      <c r="B406" s="62" t="s">
        <v>283</v>
      </c>
      <c r="C406" s="63">
        <v>18.657692307692312</v>
      </c>
      <c r="D406" s="63">
        <v>23.322115384615387</v>
      </c>
      <c r="E406" s="143"/>
      <c r="F406" s="103" t="s">
        <v>722</v>
      </c>
      <c r="G406" s="104" t="s">
        <v>722</v>
      </c>
      <c r="H406" s="143"/>
      <c r="I406" s="73">
        <v>0.49729999999999996</v>
      </c>
      <c r="J406" s="148">
        <f t="shared" si="9"/>
        <v>27.9361626923077</v>
      </c>
      <c r="K406" s="148">
        <f t="shared" si="9"/>
        <v>34.920203365384623</v>
      </c>
      <c r="L406" s="149">
        <v>1.4</v>
      </c>
      <c r="M406" s="148">
        <f t="shared" si="10"/>
        <v>39.110627769230781</v>
      </c>
      <c r="N406" s="150">
        <f t="shared" si="10"/>
        <v>48.888284711538468</v>
      </c>
    </row>
    <row r="407" spans="1:14" ht="13.9" customHeight="1" x14ac:dyDescent="0.25">
      <c r="A407" s="142" t="s">
        <v>687</v>
      </c>
      <c r="B407" s="62" t="s">
        <v>284</v>
      </c>
      <c r="C407" s="63">
        <v>20.561538461538461</v>
      </c>
      <c r="D407" s="63">
        <v>25.701923076923073</v>
      </c>
      <c r="E407" s="143"/>
      <c r="F407" s="103" t="s">
        <v>722</v>
      </c>
      <c r="G407" s="104" t="s">
        <v>722</v>
      </c>
      <c r="H407" s="143"/>
      <c r="I407" s="73">
        <v>0.49729999999999996</v>
      </c>
      <c r="J407" s="148">
        <f t="shared" si="9"/>
        <v>30.786791538461539</v>
      </c>
      <c r="K407" s="148">
        <f t="shared" si="9"/>
        <v>38.483489423076918</v>
      </c>
      <c r="L407" s="149">
        <v>1.4</v>
      </c>
      <c r="M407" s="148">
        <f t="shared" si="10"/>
        <v>43.101508153846154</v>
      </c>
      <c r="N407" s="150">
        <f t="shared" si="10"/>
        <v>53.876885192307682</v>
      </c>
    </row>
    <row r="408" spans="1:14" ht="13.9" customHeight="1" x14ac:dyDescent="0.25">
      <c r="A408" s="142" t="s">
        <v>687</v>
      </c>
      <c r="B408" s="62" t="s">
        <v>298</v>
      </c>
      <c r="C408" s="63">
        <v>16.753846153846155</v>
      </c>
      <c r="D408" s="63">
        <v>20.942307692307693</v>
      </c>
      <c r="E408" s="143"/>
      <c r="F408" s="103" t="s">
        <v>722</v>
      </c>
      <c r="G408" s="104" t="s">
        <v>722</v>
      </c>
      <c r="H408" s="143"/>
      <c r="I408" s="73">
        <v>0.49729999999999996</v>
      </c>
      <c r="J408" s="148">
        <f t="shared" si="9"/>
        <v>25.085533846153847</v>
      </c>
      <c r="K408" s="148">
        <f t="shared" si="9"/>
        <v>31.35691730769231</v>
      </c>
      <c r="L408" s="149">
        <v>1.4</v>
      </c>
      <c r="M408" s="148">
        <f t="shared" si="10"/>
        <v>35.119747384615387</v>
      </c>
      <c r="N408" s="150">
        <f t="shared" si="10"/>
        <v>43.899684230769232</v>
      </c>
    </row>
    <row r="409" spans="1:14" ht="13.9" customHeight="1" x14ac:dyDescent="0.25">
      <c r="A409" s="142" t="s">
        <v>687</v>
      </c>
      <c r="B409" s="62" t="s">
        <v>299</v>
      </c>
      <c r="C409" s="63">
        <v>14.469230769230771</v>
      </c>
      <c r="D409" s="63">
        <v>18.086538461538463</v>
      </c>
      <c r="E409" s="143"/>
      <c r="F409" s="103" t="s">
        <v>722</v>
      </c>
      <c r="G409" s="104" t="s">
        <v>722</v>
      </c>
      <c r="H409" s="143"/>
      <c r="I409" s="73">
        <v>0.49729999999999996</v>
      </c>
      <c r="J409" s="148">
        <f t="shared" si="9"/>
        <v>21.664779230769234</v>
      </c>
      <c r="K409" s="148">
        <f t="shared" si="9"/>
        <v>27.080974038461541</v>
      </c>
      <c r="L409" s="149">
        <v>1.4</v>
      </c>
      <c r="M409" s="148">
        <f t="shared" si="10"/>
        <v>30.330690923076926</v>
      </c>
      <c r="N409" s="150">
        <f t="shared" si="10"/>
        <v>37.913363653846154</v>
      </c>
    </row>
    <row r="410" spans="1:14" ht="13.9" customHeight="1" x14ac:dyDescent="0.25">
      <c r="A410" s="142" t="s">
        <v>687</v>
      </c>
      <c r="B410" s="62" t="s">
        <v>305</v>
      </c>
      <c r="C410" s="63">
        <v>17.515384615384619</v>
      </c>
      <c r="D410" s="63">
        <v>21.894230769230774</v>
      </c>
      <c r="E410" s="143"/>
      <c r="F410" s="103" t="s">
        <v>722</v>
      </c>
      <c r="G410" s="104" t="s">
        <v>722</v>
      </c>
      <c r="H410" s="143"/>
      <c r="I410" s="73">
        <v>0.49729999999999996</v>
      </c>
      <c r="J410" s="148">
        <f t="shared" si="9"/>
        <v>26.225785384615392</v>
      </c>
      <c r="K410" s="148">
        <f t="shared" si="9"/>
        <v>32.78223173076924</v>
      </c>
      <c r="L410" s="149">
        <v>1.4</v>
      </c>
      <c r="M410" s="148">
        <f t="shared" si="10"/>
        <v>36.716099538461549</v>
      </c>
      <c r="N410" s="150">
        <f t="shared" si="10"/>
        <v>45.895124423076936</v>
      </c>
    </row>
    <row r="411" spans="1:14" ht="13.9" customHeight="1" x14ac:dyDescent="0.25">
      <c r="A411" s="142" t="s">
        <v>687</v>
      </c>
      <c r="B411" s="62" t="s">
        <v>306</v>
      </c>
      <c r="C411" s="63">
        <v>13.707692307692311</v>
      </c>
      <c r="D411" s="63">
        <v>17.134615384615387</v>
      </c>
      <c r="E411" s="143"/>
      <c r="F411" s="103" t="s">
        <v>722</v>
      </c>
      <c r="G411" s="104" t="s">
        <v>722</v>
      </c>
      <c r="H411" s="143"/>
      <c r="I411" s="73">
        <v>0.49729999999999996</v>
      </c>
      <c r="J411" s="148">
        <f t="shared" si="9"/>
        <v>20.524527692307696</v>
      </c>
      <c r="K411" s="148">
        <f t="shared" si="9"/>
        <v>25.655659615384621</v>
      </c>
      <c r="L411" s="149">
        <v>1.4</v>
      </c>
      <c r="M411" s="148">
        <f t="shared" si="10"/>
        <v>28.734338769230774</v>
      </c>
      <c r="N411" s="150">
        <f t="shared" si="10"/>
        <v>35.917923461538464</v>
      </c>
    </row>
    <row r="412" spans="1:14" ht="13.9" customHeight="1" x14ac:dyDescent="0.25">
      <c r="A412" s="142" t="s">
        <v>687</v>
      </c>
      <c r="B412" s="62" t="s">
        <v>307</v>
      </c>
      <c r="C412" s="63">
        <v>17.134615384615383</v>
      </c>
      <c r="D412" s="63">
        <v>21.41826923076923</v>
      </c>
      <c r="E412" s="143"/>
      <c r="F412" s="103" t="s">
        <v>722</v>
      </c>
      <c r="G412" s="104" t="s">
        <v>722</v>
      </c>
      <c r="H412" s="143"/>
      <c r="I412" s="73">
        <v>0.49729999999999996</v>
      </c>
      <c r="J412" s="148">
        <f t="shared" si="9"/>
        <v>25.655659615384614</v>
      </c>
      <c r="K412" s="148">
        <f t="shared" si="9"/>
        <v>32.06957451923077</v>
      </c>
      <c r="L412" s="149">
        <v>1.4</v>
      </c>
      <c r="M412" s="148">
        <f t="shared" si="10"/>
        <v>35.917923461538457</v>
      </c>
      <c r="N412" s="150">
        <f t="shared" si="10"/>
        <v>44.897404326923073</v>
      </c>
    </row>
    <row r="413" spans="1:14" ht="13.9" customHeight="1" x14ac:dyDescent="0.25">
      <c r="A413" s="142" t="s">
        <v>687</v>
      </c>
      <c r="B413" s="62" t="s">
        <v>336</v>
      </c>
      <c r="C413" s="63">
        <v>15.611538461538462</v>
      </c>
      <c r="D413" s="63">
        <v>19.514423076923077</v>
      </c>
      <c r="E413" s="143"/>
      <c r="F413" s="103" t="s">
        <v>722</v>
      </c>
      <c r="G413" s="104" t="s">
        <v>722</v>
      </c>
      <c r="H413" s="143"/>
      <c r="I413" s="73">
        <v>0.49729999999999996</v>
      </c>
      <c r="J413" s="148">
        <f t="shared" si="9"/>
        <v>23.375156538461539</v>
      </c>
      <c r="K413" s="148">
        <f t="shared" si="9"/>
        <v>29.218945673076924</v>
      </c>
      <c r="L413" s="149">
        <v>1.4</v>
      </c>
      <c r="M413" s="148">
        <f t="shared" si="10"/>
        <v>32.725219153846155</v>
      </c>
      <c r="N413" s="150">
        <f t="shared" si="10"/>
        <v>40.906523942307693</v>
      </c>
    </row>
    <row r="414" spans="1:14" ht="13.9" customHeight="1" x14ac:dyDescent="0.25">
      <c r="A414" s="142" t="s">
        <v>687</v>
      </c>
      <c r="B414" s="62" t="s">
        <v>360</v>
      </c>
      <c r="C414" s="63">
        <v>19.800000000000004</v>
      </c>
      <c r="D414" s="63">
        <v>24.750000000000004</v>
      </c>
      <c r="E414" s="143"/>
      <c r="F414" s="103" t="s">
        <v>722</v>
      </c>
      <c r="G414" s="104" t="s">
        <v>722</v>
      </c>
      <c r="H414" s="143"/>
      <c r="I414" s="73">
        <v>0.49729999999999996</v>
      </c>
      <c r="J414" s="148">
        <f t="shared" si="9"/>
        <v>29.646540000000009</v>
      </c>
      <c r="K414" s="148">
        <f t="shared" si="9"/>
        <v>37.058175000000006</v>
      </c>
      <c r="L414" s="149">
        <v>1.4</v>
      </c>
      <c r="M414" s="148">
        <f t="shared" si="10"/>
        <v>41.505156000000007</v>
      </c>
      <c r="N414" s="150">
        <f t="shared" si="10"/>
        <v>51.881445000000006</v>
      </c>
    </row>
    <row r="415" spans="1:14" ht="13.9" customHeight="1" x14ac:dyDescent="0.25">
      <c r="A415" s="142" t="s">
        <v>687</v>
      </c>
      <c r="B415" s="62" t="s">
        <v>361</v>
      </c>
      <c r="C415" s="63">
        <v>15.992307692307694</v>
      </c>
      <c r="D415" s="63">
        <v>19.990384615384617</v>
      </c>
      <c r="E415" s="143"/>
      <c r="F415" s="103" t="s">
        <v>722</v>
      </c>
      <c r="G415" s="104" t="s">
        <v>722</v>
      </c>
      <c r="H415" s="143"/>
      <c r="I415" s="73">
        <v>0.49729999999999996</v>
      </c>
      <c r="J415" s="148">
        <f t="shared" si="9"/>
        <v>23.945282307692313</v>
      </c>
      <c r="K415" s="148">
        <f t="shared" si="9"/>
        <v>29.931602884615387</v>
      </c>
      <c r="L415" s="149">
        <v>1.4</v>
      </c>
      <c r="M415" s="148">
        <f t="shared" si="10"/>
        <v>33.523395230769239</v>
      </c>
      <c r="N415" s="150">
        <f t="shared" si="10"/>
        <v>41.904244038461542</v>
      </c>
    </row>
    <row r="416" spans="1:14" ht="13.9" customHeight="1" x14ac:dyDescent="0.25">
      <c r="A416" s="142" t="s">
        <v>687</v>
      </c>
      <c r="B416" s="62" t="s">
        <v>367</v>
      </c>
      <c r="C416" s="63">
        <v>15.992307692307694</v>
      </c>
      <c r="D416" s="63">
        <v>19.990384615384617</v>
      </c>
      <c r="E416" s="143"/>
      <c r="F416" s="103" t="s">
        <v>722</v>
      </c>
      <c r="G416" s="104" t="s">
        <v>722</v>
      </c>
      <c r="H416" s="143"/>
      <c r="I416" s="73">
        <v>0.49729999999999996</v>
      </c>
      <c r="J416" s="148">
        <f t="shared" si="9"/>
        <v>23.945282307692313</v>
      </c>
      <c r="K416" s="148">
        <f t="shared" si="9"/>
        <v>29.931602884615387</v>
      </c>
      <c r="L416" s="149">
        <v>1.4</v>
      </c>
      <c r="M416" s="148">
        <f t="shared" si="10"/>
        <v>33.523395230769239</v>
      </c>
      <c r="N416" s="150">
        <f t="shared" si="10"/>
        <v>41.904244038461542</v>
      </c>
    </row>
    <row r="417" spans="1:14" ht="13.9" customHeight="1" x14ac:dyDescent="0.25">
      <c r="A417" s="142" t="s">
        <v>687</v>
      </c>
      <c r="B417" s="62" t="s">
        <v>370</v>
      </c>
      <c r="C417" s="63">
        <v>23.988461538461539</v>
      </c>
      <c r="D417" s="63">
        <v>29.985576923076923</v>
      </c>
      <c r="E417" s="143"/>
      <c r="F417" s="103" t="s">
        <v>722</v>
      </c>
      <c r="G417" s="104" t="s">
        <v>722</v>
      </c>
      <c r="H417" s="143"/>
      <c r="I417" s="73">
        <v>0.49729999999999996</v>
      </c>
      <c r="J417" s="148">
        <f t="shared" si="9"/>
        <v>35.917923461538464</v>
      </c>
      <c r="K417" s="148">
        <f t="shared" si="9"/>
        <v>44.89740432692308</v>
      </c>
      <c r="L417" s="149">
        <v>1.4</v>
      </c>
      <c r="M417" s="148">
        <f t="shared" si="10"/>
        <v>50.285092846153844</v>
      </c>
      <c r="N417" s="150">
        <f t="shared" si="10"/>
        <v>62.856366057692306</v>
      </c>
    </row>
    <row r="418" spans="1:14" ht="13.9" customHeight="1" x14ac:dyDescent="0.25">
      <c r="A418" s="142" t="s">
        <v>687</v>
      </c>
      <c r="B418" s="62" t="s">
        <v>385</v>
      </c>
      <c r="C418" s="63">
        <v>19.800000000000004</v>
      </c>
      <c r="D418" s="63">
        <v>24.750000000000004</v>
      </c>
      <c r="E418" s="143"/>
      <c r="F418" s="103" t="s">
        <v>722</v>
      </c>
      <c r="G418" s="104" t="s">
        <v>722</v>
      </c>
      <c r="H418" s="143"/>
      <c r="I418" s="73">
        <v>0.49729999999999996</v>
      </c>
      <c r="J418" s="148">
        <f t="shared" si="9"/>
        <v>29.646540000000009</v>
      </c>
      <c r="K418" s="148">
        <f t="shared" si="9"/>
        <v>37.058175000000006</v>
      </c>
      <c r="L418" s="149">
        <v>1.4</v>
      </c>
      <c r="M418" s="148">
        <f t="shared" si="10"/>
        <v>41.505156000000007</v>
      </c>
      <c r="N418" s="150">
        <f t="shared" si="10"/>
        <v>51.881445000000006</v>
      </c>
    </row>
    <row r="419" spans="1:14" ht="13.9" customHeight="1" x14ac:dyDescent="0.25">
      <c r="A419" s="142" t="s">
        <v>687</v>
      </c>
      <c r="B419" s="62" t="s">
        <v>386</v>
      </c>
      <c r="C419" s="63">
        <v>22.084615384615386</v>
      </c>
      <c r="D419" s="63">
        <v>27.60576923076923</v>
      </c>
      <c r="E419" s="143"/>
      <c r="F419" s="103" t="s">
        <v>722</v>
      </c>
      <c r="G419" s="104" t="s">
        <v>722</v>
      </c>
      <c r="H419" s="143"/>
      <c r="I419" s="73">
        <v>0.49729999999999996</v>
      </c>
      <c r="J419" s="148">
        <f t="shared" si="9"/>
        <v>33.067294615384618</v>
      </c>
      <c r="K419" s="148">
        <f t="shared" si="9"/>
        <v>41.334118269230771</v>
      </c>
      <c r="L419" s="149">
        <v>1.4</v>
      </c>
      <c r="M419" s="148">
        <f t="shared" si="10"/>
        <v>46.294212461538464</v>
      </c>
      <c r="N419" s="150">
        <f t="shared" si="10"/>
        <v>57.867765576923077</v>
      </c>
    </row>
    <row r="420" spans="1:14" ht="13.9" customHeight="1" x14ac:dyDescent="0.25">
      <c r="A420" s="142" t="s">
        <v>687</v>
      </c>
      <c r="B420" s="62" t="s">
        <v>414</v>
      </c>
      <c r="C420" s="63">
        <v>17.896153846153847</v>
      </c>
      <c r="D420" s="63">
        <v>22.37019230769231</v>
      </c>
      <c r="E420" s="143"/>
      <c r="F420" s="103" t="s">
        <v>722</v>
      </c>
      <c r="G420" s="104" t="s">
        <v>722</v>
      </c>
      <c r="H420" s="143"/>
      <c r="I420" s="73">
        <v>0.49729999999999996</v>
      </c>
      <c r="J420" s="148">
        <f t="shared" si="9"/>
        <v>26.795911153846156</v>
      </c>
      <c r="K420" s="148">
        <f t="shared" si="9"/>
        <v>33.494888942307696</v>
      </c>
      <c r="L420" s="149">
        <v>1.4</v>
      </c>
      <c r="M420" s="148">
        <f t="shared" si="10"/>
        <v>37.514275615384612</v>
      </c>
      <c r="N420" s="150">
        <f t="shared" si="10"/>
        <v>46.892844519230771</v>
      </c>
    </row>
    <row r="421" spans="1:14" ht="13.9" customHeight="1" x14ac:dyDescent="0.25">
      <c r="A421" s="142" t="s">
        <v>687</v>
      </c>
      <c r="B421" s="62" t="s">
        <v>415</v>
      </c>
      <c r="C421" s="63">
        <v>14.469230769230771</v>
      </c>
      <c r="D421" s="63">
        <v>18.086538461538463</v>
      </c>
      <c r="E421" s="143"/>
      <c r="F421" s="103" t="s">
        <v>722</v>
      </c>
      <c r="G421" s="104" t="s">
        <v>722</v>
      </c>
      <c r="H421" s="143"/>
      <c r="I421" s="73">
        <v>0.49729999999999996</v>
      </c>
      <c r="J421" s="148">
        <f t="shared" si="9"/>
        <v>21.664779230769234</v>
      </c>
      <c r="K421" s="148">
        <f t="shared" si="9"/>
        <v>27.080974038461541</v>
      </c>
      <c r="L421" s="149">
        <v>1.4</v>
      </c>
      <c r="M421" s="148">
        <f t="shared" si="10"/>
        <v>30.330690923076926</v>
      </c>
      <c r="N421" s="150">
        <f t="shared" si="10"/>
        <v>37.913363653846154</v>
      </c>
    </row>
    <row r="422" spans="1:14" ht="13.9" customHeight="1" x14ac:dyDescent="0.25">
      <c r="A422" s="142" t="s">
        <v>687</v>
      </c>
      <c r="B422" s="62" t="s">
        <v>416</v>
      </c>
      <c r="C422" s="63">
        <v>19.419230769230776</v>
      </c>
      <c r="D422" s="63">
        <v>24.274038461538467</v>
      </c>
      <c r="E422" s="143"/>
      <c r="F422" s="103" t="s">
        <v>722</v>
      </c>
      <c r="G422" s="104" t="s">
        <v>722</v>
      </c>
      <c r="H422" s="143"/>
      <c r="I422" s="73">
        <v>0.49729999999999996</v>
      </c>
      <c r="J422" s="148">
        <f t="shared" si="9"/>
        <v>29.076414230769242</v>
      </c>
      <c r="K422" s="148">
        <f t="shared" si="9"/>
        <v>36.345517788461549</v>
      </c>
      <c r="L422" s="149">
        <v>1.4</v>
      </c>
      <c r="M422" s="148">
        <f t="shared" si="10"/>
        <v>40.706979923076936</v>
      </c>
      <c r="N422" s="150">
        <f t="shared" si="10"/>
        <v>50.883724903846165</v>
      </c>
    </row>
    <row r="423" spans="1:14" ht="13.9" customHeight="1" x14ac:dyDescent="0.25">
      <c r="A423" s="142" t="s">
        <v>687</v>
      </c>
      <c r="B423" s="62" t="s">
        <v>417</v>
      </c>
      <c r="C423" s="63">
        <v>12.184615384615384</v>
      </c>
      <c r="D423" s="63">
        <v>15.23076923076923</v>
      </c>
      <c r="E423" s="143"/>
      <c r="F423" s="103" t="s">
        <v>722</v>
      </c>
      <c r="G423" s="104" t="s">
        <v>722</v>
      </c>
      <c r="H423" s="143"/>
      <c r="I423" s="73">
        <v>0.49729999999999996</v>
      </c>
      <c r="J423" s="148">
        <f t="shared" si="9"/>
        <v>18.244024615384614</v>
      </c>
      <c r="K423" s="148">
        <f t="shared" si="9"/>
        <v>22.805030769230768</v>
      </c>
      <c r="L423" s="149">
        <v>1.4</v>
      </c>
      <c r="M423" s="148">
        <f t="shared" si="10"/>
        <v>25.541634461538457</v>
      </c>
      <c r="N423" s="150">
        <f t="shared" si="10"/>
        <v>31.927043076923074</v>
      </c>
    </row>
    <row r="424" spans="1:14" ht="13.9" customHeight="1" x14ac:dyDescent="0.25">
      <c r="A424" s="142" t="s">
        <v>687</v>
      </c>
      <c r="B424" s="62" t="s">
        <v>425</v>
      </c>
      <c r="C424" s="63">
        <v>12.565384615384616</v>
      </c>
      <c r="D424" s="63">
        <v>15.706730769230768</v>
      </c>
      <c r="E424" s="143"/>
      <c r="F424" s="103" t="s">
        <v>722</v>
      </c>
      <c r="G424" s="104" t="s">
        <v>722</v>
      </c>
      <c r="H424" s="143"/>
      <c r="I424" s="73">
        <v>0.49729999999999996</v>
      </c>
      <c r="J424" s="148">
        <f t="shared" si="9"/>
        <v>18.814150384615388</v>
      </c>
      <c r="K424" s="148">
        <f t="shared" si="9"/>
        <v>23.517687980769232</v>
      </c>
      <c r="L424" s="149">
        <v>1.4</v>
      </c>
      <c r="M424" s="148">
        <f t="shared" si="10"/>
        <v>26.339810538461542</v>
      </c>
      <c r="N424" s="150">
        <f t="shared" si="10"/>
        <v>32.924763173076926</v>
      </c>
    </row>
    <row r="425" spans="1:14" ht="13.9" customHeight="1" x14ac:dyDescent="0.25">
      <c r="A425" s="142" t="s">
        <v>687</v>
      </c>
      <c r="B425" s="62" t="s">
        <v>426</v>
      </c>
      <c r="C425" s="63">
        <v>13.707692307692311</v>
      </c>
      <c r="D425" s="63">
        <v>17.134615384615387</v>
      </c>
      <c r="E425" s="143"/>
      <c r="F425" s="103" t="s">
        <v>722</v>
      </c>
      <c r="G425" s="104" t="s">
        <v>722</v>
      </c>
      <c r="H425" s="143"/>
      <c r="I425" s="73">
        <v>0.49729999999999996</v>
      </c>
      <c r="J425" s="148">
        <f t="shared" si="9"/>
        <v>20.524527692307696</v>
      </c>
      <c r="K425" s="148">
        <f t="shared" si="9"/>
        <v>25.655659615384621</v>
      </c>
      <c r="L425" s="149">
        <v>1.4</v>
      </c>
      <c r="M425" s="148">
        <f t="shared" si="10"/>
        <v>28.734338769230774</v>
      </c>
      <c r="N425" s="150">
        <f t="shared" si="10"/>
        <v>35.917923461538464</v>
      </c>
    </row>
    <row r="426" spans="1:14" ht="13.9" customHeight="1" x14ac:dyDescent="0.25">
      <c r="A426" s="142" t="s">
        <v>687</v>
      </c>
      <c r="B426" s="62" t="s">
        <v>427</v>
      </c>
      <c r="C426" s="63">
        <v>14.469230769230771</v>
      </c>
      <c r="D426" s="63">
        <v>18.086538461538463</v>
      </c>
      <c r="E426" s="143"/>
      <c r="F426" s="103" t="s">
        <v>722</v>
      </c>
      <c r="G426" s="104" t="s">
        <v>722</v>
      </c>
      <c r="H426" s="143"/>
      <c r="I426" s="73">
        <v>0.49729999999999996</v>
      </c>
      <c r="J426" s="148">
        <f t="shared" si="9"/>
        <v>21.664779230769234</v>
      </c>
      <c r="K426" s="148">
        <f t="shared" si="9"/>
        <v>27.080974038461541</v>
      </c>
      <c r="L426" s="149">
        <v>1.4</v>
      </c>
      <c r="M426" s="148">
        <f t="shared" si="10"/>
        <v>30.330690923076926</v>
      </c>
      <c r="N426" s="150">
        <f t="shared" si="10"/>
        <v>37.913363653846154</v>
      </c>
    </row>
    <row r="427" spans="1:14" ht="13.9" customHeight="1" x14ac:dyDescent="0.25">
      <c r="A427" s="142" t="s">
        <v>687</v>
      </c>
      <c r="B427" s="62" t="s">
        <v>428</v>
      </c>
      <c r="C427" s="63">
        <v>15.992307692307694</v>
      </c>
      <c r="D427" s="63">
        <v>19.990384615384617</v>
      </c>
      <c r="E427" s="143"/>
      <c r="F427" s="103" t="s">
        <v>722</v>
      </c>
      <c r="G427" s="104" t="s">
        <v>722</v>
      </c>
      <c r="H427" s="143"/>
      <c r="I427" s="73">
        <v>0.49729999999999996</v>
      </c>
      <c r="J427" s="148">
        <f t="shared" si="9"/>
        <v>23.945282307692313</v>
      </c>
      <c r="K427" s="148">
        <f t="shared" si="9"/>
        <v>29.931602884615387</v>
      </c>
      <c r="L427" s="149">
        <v>1.4</v>
      </c>
      <c r="M427" s="148">
        <f t="shared" si="10"/>
        <v>33.523395230769239</v>
      </c>
      <c r="N427" s="150">
        <f t="shared" si="10"/>
        <v>41.904244038461542</v>
      </c>
    </row>
    <row r="428" spans="1:14" ht="13.9" customHeight="1" x14ac:dyDescent="0.25">
      <c r="A428" s="142" t="s">
        <v>687</v>
      </c>
      <c r="B428" s="62" t="s">
        <v>429</v>
      </c>
      <c r="C428" s="63">
        <v>17.134615384615383</v>
      </c>
      <c r="D428" s="63">
        <v>21.41826923076923</v>
      </c>
      <c r="E428" s="143"/>
      <c r="F428" s="103" t="s">
        <v>722</v>
      </c>
      <c r="G428" s="104" t="s">
        <v>722</v>
      </c>
      <c r="H428" s="143"/>
      <c r="I428" s="73">
        <v>0.49729999999999996</v>
      </c>
      <c r="J428" s="148">
        <f t="shared" si="9"/>
        <v>25.655659615384614</v>
      </c>
      <c r="K428" s="148">
        <f t="shared" si="9"/>
        <v>32.06957451923077</v>
      </c>
      <c r="L428" s="149">
        <v>1.4</v>
      </c>
      <c r="M428" s="148">
        <f t="shared" si="10"/>
        <v>35.917923461538457</v>
      </c>
      <c r="N428" s="150">
        <f t="shared" si="10"/>
        <v>44.897404326923073</v>
      </c>
    </row>
    <row r="429" spans="1:14" ht="13.9" customHeight="1" x14ac:dyDescent="0.25">
      <c r="A429" s="142" t="s">
        <v>687</v>
      </c>
      <c r="B429" s="62" t="s">
        <v>430</v>
      </c>
      <c r="C429" s="63">
        <v>18.657692307692312</v>
      </c>
      <c r="D429" s="63">
        <v>23.322115384615387</v>
      </c>
      <c r="E429" s="143"/>
      <c r="F429" s="103" t="s">
        <v>722</v>
      </c>
      <c r="G429" s="104" t="s">
        <v>722</v>
      </c>
      <c r="H429" s="143"/>
      <c r="I429" s="73">
        <v>0.49729999999999996</v>
      </c>
      <c r="J429" s="148">
        <f t="shared" si="9"/>
        <v>27.9361626923077</v>
      </c>
      <c r="K429" s="148">
        <f t="shared" si="9"/>
        <v>34.920203365384623</v>
      </c>
      <c r="L429" s="149">
        <v>1.4</v>
      </c>
      <c r="M429" s="148">
        <f t="shared" si="10"/>
        <v>39.110627769230781</v>
      </c>
      <c r="N429" s="150">
        <f t="shared" si="10"/>
        <v>48.888284711538468</v>
      </c>
    </row>
    <row r="430" spans="1:14" ht="13.9" customHeight="1" x14ac:dyDescent="0.25">
      <c r="A430" s="142" t="s">
        <v>687</v>
      </c>
      <c r="B430" s="62" t="s">
        <v>444</v>
      </c>
      <c r="C430" s="63">
        <v>13.707692307692311</v>
      </c>
      <c r="D430" s="63">
        <v>17.134615384615387</v>
      </c>
      <c r="E430" s="143"/>
      <c r="F430" s="103" t="s">
        <v>722</v>
      </c>
      <c r="G430" s="104" t="s">
        <v>722</v>
      </c>
      <c r="H430" s="143"/>
      <c r="I430" s="73">
        <v>0.49729999999999996</v>
      </c>
      <c r="J430" s="148">
        <f t="shared" si="9"/>
        <v>20.524527692307696</v>
      </c>
      <c r="K430" s="148">
        <f t="shared" si="9"/>
        <v>25.655659615384621</v>
      </c>
      <c r="L430" s="149">
        <v>1.4</v>
      </c>
      <c r="M430" s="148">
        <f t="shared" si="10"/>
        <v>28.734338769230774</v>
      </c>
      <c r="N430" s="150">
        <f t="shared" si="10"/>
        <v>35.917923461538464</v>
      </c>
    </row>
    <row r="431" spans="1:14" ht="13.9" customHeight="1" x14ac:dyDescent="0.25">
      <c r="A431" s="142" t="s">
        <v>687</v>
      </c>
      <c r="B431" s="62" t="s">
        <v>445</v>
      </c>
      <c r="C431" s="63">
        <v>15.23076923076923</v>
      </c>
      <c r="D431" s="63">
        <v>19.038461538461537</v>
      </c>
      <c r="E431" s="143"/>
      <c r="F431" s="103" t="s">
        <v>722</v>
      </c>
      <c r="G431" s="104" t="s">
        <v>722</v>
      </c>
      <c r="H431" s="143"/>
      <c r="I431" s="73">
        <v>0.49729999999999996</v>
      </c>
      <c r="J431" s="148">
        <f t="shared" si="9"/>
        <v>22.805030769230768</v>
      </c>
      <c r="K431" s="148">
        <f t="shared" si="9"/>
        <v>28.50628846153846</v>
      </c>
      <c r="L431" s="149">
        <v>1.4</v>
      </c>
      <c r="M431" s="148">
        <f t="shared" si="10"/>
        <v>31.927043076923074</v>
      </c>
      <c r="N431" s="150">
        <f t="shared" si="10"/>
        <v>39.908803846153845</v>
      </c>
    </row>
    <row r="432" spans="1:14" ht="13.9" customHeight="1" x14ac:dyDescent="0.25">
      <c r="A432" s="142" t="s">
        <v>687</v>
      </c>
      <c r="B432" s="62" t="s">
        <v>446</v>
      </c>
      <c r="C432" s="63">
        <v>15.992307692307694</v>
      </c>
      <c r="D432" s="63">
        <v>19.990384615384617</v>
      </c>
      <c r="E432" s="143"/>
      <c r="F432" s="103" t="s">
        <v>722</v>
      </c>
      <c r="G432" s="104" t="s">
        <v>722</v>
      </c>
      <c r="H432" s="143"/>
      <c r="I432" s="73">
        <v>0.49729999999999996</v>
      </c>
      <c r="J432" s="148">
        <f t="shared" si="9"/>
        <v>23.945282307692313</v>
      </c>
      <c r="K432" s="148">
        <f t="shared" si="9"/>
        <v>29.931602884615387</v>
      </c>
      <c r="L432" s="149">
        <v>1.4</v>
      </c>
      <c r="M432" s="148">
        <f t="shared" si="10"/>
        <v>33.523395230769239</v>
      </c>
      <c r="N432" s="150">
        <f t="shared" si="10"/>
        <v>41.904244038461542</v>
      </c>
    </row>
    <row r="433" spans="1:14" ht="13.9" customHeight="1" x14ac:dyDescent="0.25">
      <c r="A433" s="142" t="s">
        <v>687</v>
      </c>
      <c r="B433" s="62" t="s">
        <v>447</v>
      </c>
      <c r="C433" s="63">
        <v>13.707692307692311</v>
      </c>
      <c r="D433" s="63">
        <v>17.134615384615387</v>
      </c>
      <c r="E433" s="143"/>
      <c r="F433" s="103" t="s">
        <v>722</v>
      </c>
      <c r="G433" s="104" t="s">
        <v>722</v>
      </c>
      <c r="H433" s="143"/>
      <c r="I433" s="73">
        <v>0.49729999999999996</v>
      </c>
      <c r="J433" s="148">
        <f t="shared" si="9"/>
        <v>20.524527692307696</v>
      </c>
      <c r="K433" s="148">
        <f t="shared" si="9"/>
        <v>25.655659615384621</v>
      </c>
      <c r="L433" s="149">
        <v>1.4</v>
      </c>
      <c r="M433" s="148">
        <f t="shared" si="10"/>
        <v>28.734338769230774</v>
      </c>
      <c r="N433" s="150">
        <f t="shared" si="10"/>
        <v>35.917923461538464</v>
      </c>
    </row>
    <row r="434" spans="1:14" ht="13.9" customHeight="1" x14ac:dyDescent="0.25">
      <c r="A434" s="142" t="s">
        <v>687</v>
      </c>
      <c r="B434" s="62" t="s">
        <v>452</v>
      </c>
      <c r="C434" s="63">
        <v>12.565384615384616</v>
      </c>
      <c r="D434" s="63">
        <v>15.706730769230768</v>
      </c>
      <c r="E434" s="143"/>
      <c r="F434" s="103" t="s">
        <v>722</v>
      </c>
      <c r="G434" s="104" t="s">
        <v>722</v>
      </c>
      <c r="H434" s="143"/>
      <c r="I434" s="73">
        <v>0.49729999999999996</v>
      </c>
      <c r="J434" s="148">
        <f t="shared" si="9"/>
        <v>18.814150384615388</v>
      </c>
      <c r="K434" s="148">
        <f t="shared" si="9"/>
        <v>23.517687980769232</v>
      </c>
      <c r="L434" s="149">
        <v>1.4</v>
      </c>
      <c r="M434" s="148">
        <f t="shared" si="10"/>
        <v>26.339810538461542</v>
      </c>
      <c r="N434" s="150">
        <f t="shared" si="10"/>
        <v>32.924763173076926</v>
      </c>
    </row>
    <row r="435" spans="1:14" ht="13.9" customHeight="1" x14ac:dyDescent="0.25">
      <c r="A435" s="142" t="s">
        <v>687</v>
      </c>
      <c r="B435" s="62" t="s">
        <v>453</v>
      </c>
      <c r="C435" s="63">
        <v>14.469230769230771</v>
      </c>
      <c r="D435" s="63">
        <v>18.086538461538463</v>
      </c>
      <c r="E435" s="143"/>
      <c r="F435" s="103" t="s">
        <v>722</v>
      </c>
      <c r="G435" s="104" t="s">
        <v>722</v>
      </c>
      <c r="H435" s="143"/>
      <c r="I435" s="73">
        <v>0.49729999999999996</v>
      </c>
      <c r="J435" s="148">
        <f t="shared" si="9"/>
        <v>21.664779230769234</v>
      </c>
      <c r="K435" s="148">
        <f t="shared" si="9"/>
        <v>27.080974038461541</v>
      </c>
      <c r="L435" s="149">
        <v>1.4</v>
      </c>
      <c r="M435" s="148">
        <f t="shared" si="10"/>
        <v>30.330690923076926</v>
      </c>
      <c r="N435" s="150">
        <f t="shared" si="10"/>
        <v>37.913363653846154</v>
      </c>
    </row>
    <row r="436" spans="1:14" ht="13.9" customHeight="1" x14ac:dyDescent="0.2">
      <c r="A436" s="147" t="s">
        <v>687</v>
      </c>
      <c r="B436" s="62" t="s">
        <v>480</v>
      </c>
      <c r="C436" s="63">
        <v>14.850000000000001</v>
      </c>
      <c r="D436" s="63">
        <v>18.5625</v>
      </c>
      <c r="E436" s="68"/>
      <c r="F436" s="103" t="s">
        <v>722</v>
      </c>
      <c r="G436" s="104" t="s">
        <v>722</v>
      </c>
      <c r="H436" s="68"/>
      <c r="I436" s="74">
        <v>0.49729999999999996</v>
      </c>
      <c r="J436" s="151">
        <f t="shared" si="9"/>
        <v>22.234905000000005</v>
      </c>
      <c r="K436" s="151">
        <f t="shared" si="9"/>
        <v>27.793631250000001</v>
      </c>
      <c r="L436" s="152">
        <v>1.4</v>
      </c>
      <c r="M436" s="153">
        <f t="shared" si="10"/>
        <v>31.128867000000003</v>
      </c>
      <c r="N436" s="154">
        <f t="shared" si="10"/>
        <v>38.911083749999996</v>
      </c>
    </row>
    <row r="437" spans="1:14" ht="13.9" customHeight="1" x14ac:dyDescent="0.25">
      <c r="A437" s="142" t="s">
        <v>687</v>
      </c>
      <c r="B437" s="62" t="s">
        <v>490</v>
      </c>
      <c r="C437" s="63">
        <v>15.992307692307694</v>
      </c>
      <c r="D437" s="63">
        <v>19.990384615384617</v>
      </c>
      <c r="E437" s="143"/>
      <c r="F437" s="103" t="s">
        <v>722</v>
      </c>
      <c r="G437" s="104" t="s">
        <v>722</v>
      </c>
      <c r="H437" s="143"/>
      <c r="I437" s="73">
        <v>0.49729999999999996</v>
      </c>
      <c r="J437" s="148">
        <f t="shared" si="9"/>
        <v>23.945282307692313</v>
      </c>
      <c r="K437" s="148">
        <f t="shared" si="9"/>
        <v>29.931602884615387</v>
      </c>
      <c r="L437" s="149">
        <v>1.4</v>
      </c>
      <c r="M437" s="148">
        <f t="shared" si="10"/>
        <v>33.523395230769239</v>
      </c>
      <c r="N437" s="150">
        <f t="shared" si="10"/>
        <v>41.904244038461542</v>
      </c>
    </row>
    <row r="438" spans="1:14" ht="13.9" customHeight="1" x14ac:dyDescent="0.25">
      <c r="A438" s="142" t="s">
        <v>687</v>
      </c>
      <c r="B438" s="75" t="s">
        <v>491</v>
      </c>
      <c r="C438" s="63">
        <v>17.896153846153847</v>
      </c>
      <c r="D438" s="63">
        <v>22.37019230769231</v>
      </c>
      <c r="E438" s="143"/>
      <c r="F438" s="103" t="s">
        <v>722</v>
      </c>
      <c r="G438" s="104" t="s">
        <v>722</v>
      </c>
      <c r="H438" s="143"/>
      <c r="I438" s="73">
        <v>0.49729999999999996</v>
      </c>
      <c r="J438" s="148">
        <f t="shared" si="9"/>
        <v>26.795911153846156</v>
      </c>
      <c r="K438" s="148">
        <f t="shared" si="9"/>
        <v>33.494888942307696</v>
      </c>
      <c r="L438" s="149">
        <v>1.4</v>
      </c>
      <c r="M438" s="148">
        <f t="shared" si="10"/>
        <v>37.514275615384612</v>
      </c>
      <c r="N438" s="150">
        <f t="shared" si="10"/>
        <v>46.892844519230771</v>
      </c>
    </row>
    <row r="439" spans="1:14" ht="13.9" customHeight="1" thickBot="1" x14ac:dyDescent="0.3">
      <c r="A439" s="155" t="s">
        <v>687</v>
      </c>
      <c r="B439" s="156" t="s">
        <v>492</v>
      </c>
      <c r="C439" s="63">
        <v>16.373076923076926</v>
      </c>
      <c r="D439" s="63">
        <v>20.466346153846157</v>
      </c>
      <c r="E439" s="157"/>
      <c r="F439" s="103" t="s">
        <v>722</v>
      </c>
      <c r="G439" s="104" t="s">
        <v>722</v>
      </c>
      <c r="H439" s="157"/>
      <c r="I439" s="77">
        <v>0.49729999999999996</v>
      </c>
      <c r="J439" s="158">
        <f t="shared" si="9"/>
        <v>24.515408076923084</v>
      </c>
      <c r="K439" s="158">
        <f t="shared" si="9"/>
        <v>30.644260096153854</v>
      </c>
      <c r="L439" s="159">
        <v>1.4</v>
      </c>
      <c r="M439" s="158">
        <f t="shared" si="10"/>
        <v>34.321571307692317</v>
      </c>
      <c r="N439" s="160">
        <f t="shared" si="10"/>
        <v>42.90196413461539</v>
      </c>
    </row>
    <row r="440" spans="1:14" ht="13.9" customHeight="1" x14ac:dyDescent="0.2">
      <c r="A440" s="137" t="s">
        <v>779</v>
      </c>
      <c r="B440" s="138" t="s">
        <v>780</v>
      </c>
      <c r="C440" s="103" t="s">
        <v>722</v>
      </c>
      <c r="D440" s="104" t="s">
        <v>722</v>
      </c>
      <c r="E440" s="139"/>
      <c r="F440" s="103">
        <v>72.600000000000009</v>
      </c>
      <c r="G440" s="104">
        <v>101.64</v>
      </c>
      <c r="H440" s="139"/>
      <c r="I440" s="104" t="s">
        <v>722</v>
      </c>
      <c r="J440" s="104" t="s">
        <v>722</v>
      </c>
      <c r="K440" s="104" t="s">
        <v>722</v>
      </c>
      <c r="L440" s="104" t="s">
        <v>722</v>
      </c>
      <c r="M440" s="104" t="s">
        <v>722</v>
      </c>
      <c r="N440" s="104" t="s">
        <v>722</v>
      </c>
    </row>
    <row r="441" spans="1:14" ht="13.9" customHeight="1" x14ac:dyDescent="0.2">
      <c r="A441" s="137" t="s">
        <v>779</v>
      </c>
      <c r="B441" s="140" t="s">
        <v>781</v>
      </c>
      <c r="C441" s="103" t="s">
        <v>722</v>
      </c>
      <c r="D441" s="104" t="s">
        <v>722</v>
      </c>
      <c r="E441" s="139"/>
      <c r="F441" s="103">
        <v>81.674999999999997</v>
      </c>
      <c r="G441" s="104">
        <v>114.34499999999998</v>
      </c>
      <c r="H441" s="139"/>
      <c r="I441" s="104" t="s">
        <v>722</v>
      </c>
      <c r="J441" s="104" t="s">
        <v>722</v>
      </c>
      <c r="K441" s="104" t="s">
        <v>722</v>
      </c>
      <c r="L441" s="104" t="s">
        <v>722</v>
      </c>
      <c r="M441" s="104" t="s">
        <v>722</v>
      </c>
      <c r="N441" s="104" t="s">
        <v>722</v>
      </c>
    </row>
    <row r="442" spans="1:14" ht="13.9" customHeight="1" x14ac:dyDescent="0.2">
      <c r="A442" s="137" t="s">
        <v>779</v>
      </c>
      <c r="B442" s="140" t="s">
        <v>782</v>
      </c>
      <c r="C442" s="103" t="s">
        <v>722</v>
      </c>
      <c r="D442" s="104" t="s">
        <v>722</v>
      </c>
      <c r="E442" s="139"/>
      <c r="F442" s="103">
        <v>90.75</v>
      </c>
      <c r="G442" s="104">
        <v>127.05</v>
      </c>
      <c r="H442" s="139"/>
      <c r="I442" s="104" t="s">
        <v>722</v>
      </c>
      <c r="J442" s="104" t="s">
        <v>722</v>
      </c>
      <c r="K442" s="104" t="s">
        <v>722</v>
      </c>
      <c r="L442" s="104" t="s">
        <v>722</v>
      </c>
      <c r="M442" s="104" t="s">
        <v>722</v>
      </c>
      <c r="N442" s="104" t="s">
        <v>722</v>
      </c>
    </row>
    <row r="443" spans="1:14" ht="13.9" customHeight="1" x14ac:dyDescent="0.2">
      <c r="A443" s="137" t="s">
        <v>779</v>
      </c>
      <c r="B443" s="140" t="s">
        <v>783</v>
      </c>
      <c r="C443" s="103" t="s">
        <v>722</v>
      </c>
      <c r="D443" s="104" t="s">
        <v>722</v>
      </c>
      <c r="E443" s="139"/>
      <c r="F443" s="103">
        <v>99.824999999999989</v>
      </c>
      <c r="G443" s="104">
        <v>139.75499999999997</v>
      </c>
      <c r="H443" s="139"/>
      <c r="I443" s="104" t="s">
        <v>722</v>
      </c>
      <c r="J443" s="104" t="s">
        <v>722</v>
      </c>
      <c r="K443" s="104" t="s">
        <v>722</v>
      </c>
      <c r="L443" s="104" t="s">
        <v>722</v>
      </c>
      <c r="M443" s="104" t="s">
        <v>722</v>
      </c>
      <c r="N443" s="104" t="s">
        <v>722</v>
      </c>
    </row>
    <row r="444" spans="1:14" ht="13.9" customHeight="1" x14ac:dyDescent="0.2">
      <c r="A444" s="137" t="s">
        <v>779</v>
      </c>
      <c r="B444" s="140" t="s">
        <v>784</v>
      </c>
      <c r="C444" s="103" t="s">
        <v>722</v>
      </c>
      <c r="D444" s="104" t="s">
        <v>722</v>
      </c>
      <c r="E444" s="139"/>
      <c r="F444" s="103">
        <v>86.212500000000006</v>
      </c>
      <c r="G444" s="104">
        <v>120.69750000000001</v>
      </c>
      <c r="H444" s="139"/>
      <c r="I444" s="104" t="s">
        <v>722</v>
      </c>
      <c r="J444" s="104" t="s">
        <v>722</v>
      </c>
      <c r="K444" s="104" t="s">
        <v>722</v>
      </c>
      <c r="L444" s="104" t="s">
        <v>722</v>
      </c>
      <c r="M444" s="104" t="s">
        <v>722</v>
      </c>
      <c r="N444" s="104" t="s">
        <v>722</v>
      </c>
    </row>
    <row r="445" spans="1:14" ht="13.9" customHeight="1" x14ac:dyDescent="0.2">
      <c r="A445" s="137" t="s">
        <v>779</v>
      </c>
      <c r="B445" s="140" t="s">
        <v>785</v>
      </c>
      <c r="C445" s="103" t="s">
        <v>722</v>
      </c>
      <c r="D445" s="104" t="s">
        <v>722</v>
      </c>
      <c r="E445" s="139"/>
      <c r="F445" s="103">
        <v>95.287499999999994</v>
      </c>
      <c r="G445" s="104">
        <v>133.40249999999997</v>
      </c>
      <c r="H445" s="139"/>
      <c r="I445" s="104" t="s">
        <v>722</v>
      </c>
      <c r="J445" s="104" t="s">
        <v>722</v>
      </c>
      <c r="K445" s="104" t="s">
        <v>722</v>
      </c>
      <c r="L445" s="104" t="s">
        <v>722</v>
      </c>
      <c r="M445" s="104" t="s">
        <v>722</v>
      </c>
      <c r="N445" s="104" t="s">
        <v>722</v>
      </c>
    </row>
    <row r="446" spans="1:14" ht="13.9" customHeight="1" x14ac:dyDescent="0.2">
      <c r="A446" s="137" t="s">
        <v>779</v>
      </c>
      <c r="B446" s="140" t="s">
        <v>786</v>
      </c>
      <c r="C446" s="103" t="s">
        <v>722</v>
      </c>
      <c r="D446" s="104" t="s">
        <v>722</v>
      </c>
      <c r="E446" s="139"/>
      <c r="F446" s="103">
        <v>104.36249999999998</v>
      </c>
      <c r="G446" s="104">
        <v>146.10749999999996</v>
      </c>
      <c r="H446" s="139"/>
      <c r="I446" s="104" t="s">
        <v>722</v>
      </c>
      <c r="J446" s="104" t="s">
        <v>722</v>
      </c>
      <c r="K446" s="104" t="s">
        <v>722</v>
      </c>
      <c r="L446" s="104" t="s">
        <v>722</v>
      </c>
      <c r="M446" s="104" t="s">
        <v>722</v>
      </c>
      <c r="N446" s="104" t="s">
        <v>722</v>
      </c>
    </row>
    <row r="447" spans="1:14" ht="13.9" customHeight="1" x14ac:dyDescent="0.2">
      <c r="A447" s="137" t="s">
        <v>779</v>
      </c>
      <c r="B447" s="140" t="s">
        <v>787</v>
      </c>
      <c r="C447" s="103" t="s">
        <v>722</v>
      </c>
      <c r="D447" s="104" t="s">
        <v>722</v>
      </c>
      <c r="E447" s="139"/>
      <c r="F447" s="103">
        <v>113.4375</v>
      </c>
      <c r="G447" s="104">
        <v>158.8125</v>
      </c>
      <c r="H447" s="139"/>
      <c r="I447" s="104" t="s">
        <v>722</v>
      </c>
      <c r="J447" s="104" t="s">
        <v>722</v>
      </c>
      <c r="K447" s="104" t="s">
        <v>722</v>
      </c>
      <c r="L447" s="104" t="s">
        <v>722</v>
      </c>
      <c r="M447" s="104" t="s">
        <v>722</v>
      </c>
      <c r="N447" s="104" t="s">
        <v>722</v>
      </c>
    </row>
    <row r="448" spans="1:14" ht="13.9" customHeight="1" x14ac:dyDescent="0.2">
      <c r="A448" s="137" t="s">
        <v>779</v>
      </c>
      <c r="B448" s="140" t="s">
        <v>788</v>
      </c>
      <c r="C448" s="103" t="s">
        <v>722</v>
      </c>
      <c r="D448" s="104" t="s">
        <v>722</v>
      </c>
      <c r="E448" s="139"/>
      <c r="F448" s="103">
        <v>63.525000000000006</v>
      </c>
      <c r="G448" s="104">
        <v>88.935000000000002</v>
      </c>
      <c r="H448" s="139"/>
      <c r="I448" s="104" t="s">
        <v>722</v>
      </c>
      <c r="J448" s="104" t="s">
        <v>722</v>
      </c>
      <c r="K448" s="104" t="s">
        <v>722</v>
      </c>
      <c r="L448" s="104" t="s">
        <v>722</v>
      </c>
      <c r="M448" s="104" t="s">
        <v>722</v>
      </c>
      <c r="N448" s="104" t="s">
        <v>722</v>
      </c>
    </row>
    <row r="449" spans="1:14" ht="13.9" customHeight="1" x14ac:dyDescent="0.2">
      <c r="A449" s="137" t="s">
        <v>779</v>
      </c>
      <c r="B449" s="140" t="s">
        <v>955</v>
      </c>
      <c r="C449" s="103" t="s">
        <v>722</v>
      </c>
      <c r="D449" s="104" t="s">
        <v>722</v>
      </c>
      <c r="E449" s="139"/>
      <c r="F449" s="103">
        <v>72.600000000000009</v>
      </c>
      <c r="G449" s="104">
        <v>101.64</v>
      </c>
      <c r="H449" s="139"/>
      <c r="I449" s="104" t="s">
        <v>722</v>
      </c>
      <c r="J449" s="104" t="s">
        <v>722</v>
      </c>
      <c r="K449" s="104" t="s">
        <v>722</v>
      </c>
      <c r="L449" s="104" t="s">
        <v>722</v>
      </c>
      <c r="M449" s="104" t="s">
        <v>722</v>
      </c>
      <c r="N449" s="104" t="s">
        <v>722</v>
      </c>
    </row>
    <row r="450" spans="1:14" ht="13.9" customHeight="1" x14ac:dyDescent="0.2">
      <c r="A450" s="137" t="s">
        <v>779</v>
      </c>
      <c r="B450" s="140" t="s">
        <v>789</v>
      </c>
      <c r="C450" s="103" t="s">
        <v>722</v>
      </c>
      <c r="D450" s="104" t="s">
        <v>722</v>
      </c>
      <c r="E450" s="139"/>
      <c r="F450" s="103">
        <v>81.674999999999997</v>
      </c>
      <c r="G450" s="104">
        <v>114.34499999999998</v>
      </c>
      <c r="H450" s="139"/>
      <c r="I450" s="104" t="s">
        <v>722</v>
      </c>
      <c r="J450" s="104" t="s">
        <v>722</v>
      </c>
      <c r="K450" s="104" t="s">
        <v>722</v>
      </c>
      <c r="L450" s="104" t="s">
        <v>722</v>
      </c>
      <c r="M450" s="104" t="s">
        <v>722</v>
      </c>
      <c r="N450" s="104" t="s">
        <v>722</v>
      </c>
    </row>
    <row r="451" spans="1:14" ht="12.75" x14ac:dyDescent="0.2">
      <c r="A451" s="137" t="s">
        <v>779</v>
      </c>
      <c r="B451" s="140" t="s">
        <v>790</v>
      </c>
      <c r="C451" s="103" t="s">
        <v>722</v>
      </c>
      <c r="D451" s="104" t="s">
        <v>722</v>
      </c>
      <c r="E451" s="139"/>
      <c r="F451" s="103">
        <v>90.75</v>
      </c>
      <c r="G451" s="104">
        <v>127.05</v>
      </c>
      <c r="H451" s="139"/>
      <c r="I451" s="104" t="s">
        <v>722</v>
      </c>
      <c r="J451" s="104" t="s">
        <v>722</v>
      </c>
      <c r="K451" s="104" t="s">
        <v>722</v>
      </c>
      <c r="L451" s="104" t="s">
        <v>722</v>
      </c>
      <c r="M451" s="104" t="s">
        <v>722</v>
      </c>
      <c r="N451" s="104" t="s">
        <v>722</v>
      </c>
    </row>
    <row r="452" spans="1:14" ht="20.100000000000001" customHeight="1" x14ac:dyDescent="0.2">
      <c r="A452" s="137" t="s">
        <v>779</v>
      </c>
      <c r="B452" s="140" t="s">
        <v>791</v>
      </c>
      <c r="C452" s="103" t="s">
        <v>722</v>
      </c>
      <c r="D452" s="104" t="s">
        <v>722</v>
      </c>
      <c r="E452" s="139"/>
      <c r="F452" s="103">
        <v>77.137500000000003</v>
      </c>
      <c r="G452" s="104">
        <v>107.99249999999999</v>
      </c>
      <c r="H452" s="139"/>
      <c r="I452" s="104" t="s">
        <v>722</v>
      </c>
      <c r="J452" s="104" t="s">
        <v>722</v>
      </c>
      <c r="K452" s="104" t="s">
        <v>722</v>
      </c>
      <c r="L452" s="104" t="s">
        <v>722</v>
      </c>
      <c r="M452" s="104" t="s">
        <v>722</v>
      </c>
      <c r="N452" s="104" t="s">
        <v>722</v>
      </c>
    </row>
    <row r="453" spans="1:14" ht="12.75" x14ac:dyDescent="0.2">
      <c r="A453" s="137" t="s">
        <v>779</v>
      </c>
      <c r="B453" s="140" t="s">
        <v>792</v>
      </c>
      <c r="C453" s="103" t="s">
        <v>722</v>
      </c>
      <c r="D453" s="104" t="s">
        <v>722</v>
      </c>
      <c r="E453" s="139"/>
      <c r="F453" s="103">
        <v>86.212500000000006</v>
      </c>
      <c r="G453" s="104">
        <v>120.69750000000001</v>
      </c>
      <c r="H453" s="139"/>
      <c r="I453" s="104" t="s">
        <v>722</v>
      </c>
      <c r="J453" s="104" t="s">
        <v>722</v>
      </c>
      <c r="K453" s="104" t="s">
        <v>722</v>
      </c>
      <c r="L453" s="104" t="s">
        <v>722</v>
      </c>
      <c r="M453" s="104" t="s">
        <v>722</v>
      </c>
      <c r="N453" s="104" t="s">
        <v>722</v>
      </c>
    </row>
    <row r="454" spans="1:14" ht="12.75" x14ac:dyDescent="0.2">
      <c r="A454" s="137" t="s">
        <v>779</v>
      </c>
      <c r="B454" s="140" t="s">
        <v>793</v>
      </c>
      <c r="C454" s="103" t="s">
        <v>722</v>
      </c>
      <c r="D454" s="104" t="s">
        <v>722</v>
      </c>
      <c r="E454" s="139"/>
      <c r="F454" s="103">
        <v>95.287499999999994</v>
      </c>
      <c r="G454" s="104">
        <v>133.40249999999997</v>
      </c>
      <c r="H454" s="139"/>
      <c r="I454" s="104" t="s">
        <v>722</v>
      </c>
      <c r="J454" s="104" t="s">
        <v>722</v>
      </c>
      <c r="K454" s="104" t="s">
        <v>722</v>
      </c>
      <c r="L454" s="104" t="s">
        <v>722</v>
      </c>
      <c r="M454" s="104" t="s">
        <v>722</v>
      </c>
      <c r="N454" s="104" t="s">
        <v>722</v>
      </c>
    </row>
    <row r="455" spans="1:14" ht="12.75" x14ac:dyDescent="0.2">
      <c r="A455" s="137" t="s">
        <v>779</v>
      </c>
      <c r="B455" s="140" t="s">
        <v>794</v>
      </c>
      <c r="C455" s="103" t="s">
        <v>722</v>
      </c>
      <c r="D455" s="104" t="s">
        <v>722</v>
      </c>
      <c r="E455" s="139"/>
      <c r="F455" s="103">
        <v>45.375</v>
      </c>
      <c r="G455" s="104">
        <v>63.524999999999999</v>
      </c>
      <c r="H455" s="139"/>
      <c r="I455" s="104" t="s">
        <v>722</v>
      </c>
      <c r="J455" s="104" t="s">
        <v>722</v>
      </c>
      <c r="K455" s="104" t="s">
        <v>722</v>
      </c>
      <c r="L455" s="104" t="s">
        <v>722</v>
      </c>
      <c r="M455" s="104" t="s">
        <v>722</v>
      </c>
      <c r="N455" s="104" t="s">
        <v>722</v>
      </c>
    </row>
    <row r="456" spans="1:14" ht="12.75" x14ac:dyDescent="0.2">
      <c r="A456" s="137" t="s">
        <v>779</v>
      </c>
      <c r="B456" s="140" t="s">
        <v>795</v>
      </c>
      <c r="C456" s="103" t="s">
        <v>722</v>
      </c>
      <c r="D456" s="104" t="s">
        <v>722</v>
      </c>
      <c r="E456" s="139"/>
      <c r="F456" s="103">
        <v>54.45</v>
      </c>
      <c r="G456" s="104">
        <v>76.23</v>
      </c>
      <c r="H456" s="139"/>
      <c r="I456" s="104" t="s">
        <v>722</v>
      </c>
      <c r="J456" s="104" t="s">
        <v>722</v>
      </c>
      <c r="K456" s="104" t="s">
        <v>722</v>
      </c>
      <c r="L456" s="104" t="s">
        <v>722</v>
      </c>
      <c r="M456" s="104" t="s">
        <v>722</v>
      </c>
      <c r="N456" s="104" t="s">
        <v>722</v>
      </c>
    </row>
    <row r="457" spans="1:14" ht="12.75" x14ac:dyDescent="0.2">
      <c r="A457" s="137" t="s">
        <v>779</v>
      </c>
      <c r="B457" s="140" t="s">
        <v>796</v>
      </c>
      <c r="C457" s="103" t="s">
        <v>722</v>
      </c>
      <c r="D457" s="104" t="s">
        <v>722</v>
      </c>
      <c r="E457" s="139"/>
      <c r="F457" s="103">
        <v>63.525000000000006</v>
      </c>
      <c r="G457" s="104">
        <v>88.935000000000002</v>
      </c>
      <c r="H457" s="139"/>
      <c r="I457" s="104" t="s">
        <v>722</v>
      </c>
      <c r="J457" s="104" t="s">
        <v>722</v>
      </c>
      <c r="K457" s="104" t="s">
        <v>722</v>
      </c>
      <c r="L457" s="104" t="s">
        <v>722</v>
      </c>
      <c r="M457" s="104" t="s">
        <v>722</v>
      </c>
      <c r="N457" s="104" t="s">
        <v>722</v>
      </c>
    </row>
    <row r="458" spans="1:14" ht="12.75" x14ac:dyDescent="0.2">
      <c r="A458" s="137" t="s">
        <v>779</v>
      </c>
      <c r="B458" s="140" t="s">
        <v>797</v>
      </c>
      <c r="C458" s="103" t="s">
        <v>722</v>
      </c>
      <c r="D458" s="104" t="s">
        <v>722</v>
      </c>
      <c r="E458" s="139"/>
      <c r="F458" s="103">
        <v>58.987499999999997</v>
      </c>
      <c r="G458" s="104">
        <v>82.582499999999996</v>
      </c>
      <c r="H458" s="139"/>
      <c r="I458" s="104" t="s">
        <v>722</v>
      </c>
      <c r="J458" s="104" t="s">
        <v>722</v>
      </c>
      <c r="K458" s="104" t="s">
        <v>722</v>
      </c>
      <c r="L458" s="104" t="s">
        <v>722</v>
      </c>
      <c r="M458" s="104" t="s">
        <v>722</v>
      </c>
      <c r="N458" s="104" t="s">
        <v>722</v>
      </c>
    </row>
    <row r="459" spans="1:14" ht="12.75" x14ac:dyDescent="0.2">
      <c r="A459" s="137" t="s">
        <v>779</v>
      </c>
      <c r="B459" s="140" t="s">
        <v>798</v>
      </c>
      <c r="C459" s="103" t="s">
        <v>722</v>
      </c>
      <c r="D459" s="104" t="s">
        <v>722</v>
      </c>
      <c r="E459" s="139"/>
      <c r="F459" s="103">
        <v>68.0625</v>
      </c>
      <c r="G459" s="104">
        <v>95.287499999999994</v>
      </c>
      <c r="H459" s="139"/>
      <c r="I459" s="104" t="s">
        <v>722</v>
      </c>
      <c r="J459" s="104" t="s">
        <v>722</v>
      </c>
      <c r="K459" s="104" t="s">
        <v>722</v>
      </c>
      <c r="L459" s="104" t="s">
        <v>722</v>
      </c>
      <c r="M459" s="104" t="s">
        <v>722</v>
      </c>
      <c r="N459" s="104" t="s">
        <v>722</v>
      </c>
    </row>
    <row r="460" spans="1:14" ht="12.75" x14ac:dyDescent="0.2">
      <c r="A460" s="137" t="s">
        <v>779</v>
      </c>
      <c r="B460" s="140" t="s">
        <v>799</v>
      </c>
      <c r="C460" s="103" t="s">
        <v>722</v>
      </c>
      <c r="D460" s="104" t="s">
        <v>722</v>
      </c>
      <c r="E460" s="139"/>
      <c r="F460" s="103">
        <v>77.137500000000003</v>
      </c>
      <c r="G460" s="104">
        <v>107.99249999999999</v>
      </c>
      <c r="H460" s="139"/>
      <c r="I460" s="104" t="s">
        <v>722</v>
      </c>
      <c r="J460" s="104" t="s">
        <v>722</v>
      </c>
      <c r="K460" s="104" t="s">
        <v>722</v>
      </c>
      <c r="L460" s="104" t="s">
        <v>722</v>
      </c>
      <c r="M460" s="104" t="s">
        <v>722</v>
      </c>
      <c r="N460" s="104" t="s">
        <v>722</v>
      </c>
    </row>
    <row r="461" spans="1:14" ht="12.75" x14ac:dyDescent="0.2">
      <c r="A461" s="137" t="s">
        <v>779</v>
      </c>
      <c r="B461" s="140" t="s">
        <v>800</v>
      </c>
      <c r="C461" s="103" t="s">
        <v>722</v>
      </c>
      <c r="D461" s="104" t="s">
        <v>722</v>
      </c>
      <c r="E461" s="139"/>
      <c r="F461" s="103">
        <v>63.525000000000006</v>
      </c>
      <c r="G461" s="104">
        <v>88.935000000000002</v>
      </c>
      <c r="H461" s="139"/>
      <c r="I461" s="104" t="s">
        <v>722</v>
      </c>
      <c r="J461" s="104" t="s">
        <v>722</v>
      </c>
      <c r="K461" s="104" t="s">
        <v>722</v>
      </c>
      <c r="L461" s="104" t="s">
        <v>722</v>
      </c>
      <c r="M461" s="104" t="s">
        <v>722</v>
      </c>
      <c r="N461" s="104" t="s">
        <v>722</v>
      </c>
    </row>
    <row r="462" spans="1:14" ht="12.75" x14ac:dyDescent="0.2">
      <c r="A462" s="137" t="s">
        <v>779</v>
      </c>
      <c r="B462" s="140" t="s">
        <v>801</v>
      </c>
      <c r="C462" s="103" t="s">
        <v>722</v>
      </c>
      <c r="D462" s="104" t="s">
        <v>722</v>
      </c>
      <c r="E462" s="139"/>
      <c r="F462" s="103">
        <v>72.600000000000009</v>
      </c>
      <c r="G462" s="104">
        <v>101.64</v>
      </c>
      <c r="H462" s="139"/>
      <c r="I462" s="104" t="s">
        <v>722</v>
      </c>
      <c r="J462" s="104" t="s">
        <v>722</v>
      </c>
      <c r="K462" s="104" t="s">
        <v>722</v>
      </c>
      <c r="L462" s="104" t="s">
        <v>722</v>
      </c>
      <c r="M462" s="104" t="s">
        <v>722</v>
      </c>
      <c r="N462" s="104" t="s">
        <v>722</v>
      </c>
    </row>
    <row r="463" spans="1:14" ht="12.75" x14ac:dyDescent="0.2">
      <c r="A463" s="137" t="s">
        <v>779</v>
      </c>
      <c r="B463" s="140" t="s">
        <v>802</v>
      </c>
      <c r="C463" s="103" t="s">
        <v>722</v>
      </c>
      <c r="D463" s="104" t="s">
        <v>722</v>
      </c>
      <c r="E463" s="139"/>
      <c r="F463" s="103">
        <v>81.674999999999997</v>
      </c>
      <c r="G463" s="104">
        <v>114.34499999999998</v>
      </c>
      <c r="H463" s="139"/>
      <c r="I463" s="104" t="s">
        <v>722</v>
      </c>
      <c r="J463" s="104" t="s">
        <v>722</v>
      </c>
      <c r="K463" s="104" t="s">
        <v>722</v>
      </c>
      <c r="L463" s="104" t="s">
        <v>722</v>
      </c>
      <c r="M463" s="104" t="s">
        <v>722</v>
      </c>
      <c r="N463" s="104" t="s">
        <v>722</v>
      </c>
    </row>
    <row r="464" spans="1:14" ht="12.75" x14ac:dyDescent="0.2">
      <c r="A464" s="137" t="s">
        <v>779</v>
      </c>
      <c r="B464" s="140" t="s">
        <v>803</v>
      </c>
      <c r="C464" s="103" t="s">
        <v>722</v>
      </c>
      <c r="D464" s="104" t="s">
        <v>722</v>
      </c>
      <c r="E464" s="139"/>
      <c r="F464" s="103">
        <v>90.75</v>
      </c>
      <c r="G464" s="104">
        <v>127.05</v>
      </c>
      <c r="H464" s="139"/>
      <c r="I464" s="104" t="s">
        <v>722</v>
      </c>
      <c r="J464" s="104" t="s">
        <v>722</v>
      </c>
      <c r="K464" s="104" t="s">
        <v>722</v>
      </c>
      <c r="L464" s="104" t="s">
        <v>722</v>
      </c>
      <c r="M464" s="104" t="s">
        <v>722</v>
      </c>
      <c r="N464" s="104" t="s">
        <v>722</v>
      </c>
    </row>
    <row r="465" spans="1:14" ht="12.75" x14ac:dyDescent="0.2">
      <c r="A465" s="137" t="s">
        <v>779</v>
      </c>
      <c r="B465" s="140" t="s">
        <v>804</v>
      </c>
      <c r="C465" s="103" t="s">
        <v>722</v>
      </c>
      <c r="D465" s="104" t="s">
        <v>722</v>
      </c>
      <c r="E465" s="139"/>
      <c r="F465" s="103">
        <v>72.600000000000009</v>
      </c>
      <c r="G465" s="104">
        <v>101.64</v>
      </c>
      <c r="H465" s="139"/>
      <c r="I465" s="104" t="s">
        <v>722</v>
      </c>
      <c r="J465" s="104" t="s">
        <v>722</v>
      </c>
      <c r="K465" s="104" t="s">
        <v>722</v>
      </c>
      <c r="L465" s="104" t="s">
        <v>722</v>
      </c>
      <c r="M465" s="104" t="s">
        <v>722</v>
      </c>
      <c r="N465" s="104" t="s">
        <v>722</v>
      </c>
    </row>
    <row r="466" spans="1:14" ht="12.75" x14ac:dyDescent="0.2">
      <c r="A466" s="137" t="s">
        <v>779</v>
      </c>
      <c r="B466" s="140" t="s">
        <v>805</v>
      </c>
      <c r="C466" s="103" t="s">
        <v>722</v>
      </c>
      <c r="D466" s="104" t="s">
        <v>722</v>
      </c>
      <c r="E466" s="139"/>
      <c r="F466" s="103">
        <v>81.674999999999997</v>
      </c>
      <c r="G466" s="104">
        <v>114.34499999999998</v>
      </c>
      <c r="H466" s="139"/>
      <c r="I466" s="104" t="s">
        <v>722</v>
      </c>
      <c r="J466" s="104" t="s">
        <v>722</v>
      </c>
      <c r="K466" s="104" t="s">
        <v>722</v>
      </c>
      <c r="L466" s="104" t="s">
        <v>722</v>
      </c>
      <c r="M466" s="104" t="s">
        <v>722</v>
      </c>
      <c r="N466" s="104" t="s">
        <v>722</v>
      </c>
    </row>
    <row r="467" spans="1:14" ht="12.75" x14ac:dyDescent="0.2">
      <c r="A467" s="137" t="s">
        <v>779</v>
      </c>
      <c r="B467" s="140" t="s">
        <v>806</v>
      </c>
      <c r="C467" s="103" t="s">
        <v>722</v>
      </c>
      <c r="D467" s="104" t="s">
        <v>722</v>
      </c>
      <c r="E467" s="139"/>
      <c r="F467" s="103">
        <v>90.75</v>
      </c>
      <c r="G467" s="104">
        <v>127.05</v>
      </c>
      <c r="H467" s="139"/>
      <c r="I467" s="104" t="s">
        <v>722</v>
      </c>
      <c r="J467" s="104" t="s">
        <v>722</v>
      </c>
      <c r="K467" s="104" t="s">
        <v>722</v>
      </c>
      <c r="L467" s="104" t="s">
        <v>722</v>
      </c>
      <c r="M467" s="104" t="s">
        <v>722</v>
      </c>
      <c r="N467" s="104" t="s">
        <v>722</v>
      </c>
    </row>
    <row r="468" spans="1:14" ht="12.75" x14ac:dyDescent="0.2">
      <c r="A468" s="137" t="s">
        <v>779</v>
      </c>
      <c r="B468" s="140" t="s">
        <v>807</v>
      </c>
      <c r="C468" s="103" t="s">
        <v>722</v>
      </c>
      <c r="D468" s="104" t="s">
        <v>722</v>
      </c>
      <c r="E468" s="139"/>
      <c r="F468" s="103">
        <v>58.987499999999997</v>
      </c>
      <c r="G468" s="104">
        <v>82.582499999999996</v>
      </c>
      <c r="H468" s="139"/>
      <c r="I468" s="104" t="s">
        <v>722</v>
      </c>
      <c r="J468" s="104" t="s">
        <v>722</v>
      </c>
      <c r="K468" s="104" t="s">
        <v>722</v>
      </c>
      <c r="L468" s="104" t="s">
        <v>722</v>
      </c>
      <c r="M468" s="104" t="s">
        <v>722</v>
      </c>
      <c r="N468" s="104" t="s">
        <v>722</v>
      </c>
    </row>
    <row r="469" spans="1:14" ht="12.75" x14ac:dyDescent="0.2">
      <c r="A469" s="137" t="s">
        <v>779</v>
      </c>
      <c r="B469" s="140" t="s">
        <v>808</v>
      </c>
      <c r="C469" s="103" t="s">
        <v>722</v>
      </c>
      <c r="D469" s="104" t="s">
        <v>722</v>
      </c>
      <c r="E469" s="139"/>
      <c r="F469" s="103">
        <v>68.0625</v>
      </c>
      <c r="G469" s="104">
        <v>95.287499999999994</v>
      </c>
      <c r="H469" s="139"/>
      <c r="I469" s="104" t="s">
        <v>722</v>
      </c>
      <c r="J469" s="104" t="s">
        <v>722</v>
      </c>
      <c r="K469" s="104" t="s">
        <v>722</v>
      </c>
      <c r="L469" s="104" t="s">
        <v>722</v>
      </c>
      <c r="M469" s="104" t="s">
        <v>722</v>
      </c>
      <c r="N469" s="104" t="s">
        <v>722</v>
      </c>
    </row>
    <row r="470" spans="1:14" ht="12.75" x14ac:dyDescent="0.2">
      <c r="A470" s="137" t="s">
        <v>779</v>
      </c>
      <c r="B470" s="140" t="s">
        <v>809</v>
      </c>
      <c r="C470" s="103" t="s">
        <v>722</v>
      </c>
      <c r="D470" s="104" t="s">
        <v>722</v>
      </c>
      <c r="E470" s="139"/>
      <c r="F470" s="103">
        <v>77.137500000000003</v>
      </c>
      <c r="G470" s="104">
        <v>107.99249999999999</v>
      </c>
      <c r="H470" s="139"/>
      <c r="I470" s="104" t="s">
        <v>722</v>
      </c>
      <c r="J470" s="104" t="s">
        <v>722</v>
      </c>
      <c r="K470" s="104" t="s">
        <v>722</v>
      </c>
      <c r="L470" s="104" t="s">
        <v>722</v>
      </c>
      <c r="M470" s="104" t="s">
        <v>722</v>
      </c>
      <c r="N470" s="104" t="s">
        <v>722</v>
      </c>
    </row>
    <row r="471" spans="1:14" ht="12.75" x14ac:dyDescent="0.2">
      <c r="A471" s="137" t="s">
        <v>779</v>
      </c>
      <c r="B471" s="140" t="s">
        <v>810</v>
      </c>
      <c r="C471" s="103" t="s">
        <v>722</v>
      </c>
      <c r="D471" s="104" t="s">
        <v>722</v>
      </c>
      <c r="E471" s="139"/>
      <c r="F471" s="103">
        <v>63.525000000000006</v>
      </c>
      <c r="G471" s="104">
        <v>88.935000000000002</v>
      </c>
      <c r="H471" s="139"/>
      <c r="I471" s="104" t="s">
        <v>722</v>
      </c>
      <c r="J471" s="104" t="s">
        <v>722</v>
      </c>
      <c r="K471" s="104" t="s">
        <v>722</v>
      </c>
      <c r="L471" s="104" t="s">
        <v>722</v>
      </c>
      <c r="M471" s="104" t="s">
        <v>722</v>
      </c>
      <c r="N471" s="104" t="s">
        <v>722</v>
      </c>
    </row>
    <row r="472" spans="1:14" ht="12.75" x14ac:dyDescent="0.2">
      <c r="A472" s="137" t="s">
        <v>779</v>
      </c>
      <c r="B472" s="140" t="s">
        <v>811</v>
      </c>
      <c r="C472" s="103" t="s">
        <v>722</v>
      </c>
      <c r="D472" s="104" t="s">
        <v>722</v>
      </c>
      <c r="E472" s="139"/>
      <c r="F472" s="103">
        <v>72.600000000000009</v>
      </c>
      <c r="G472" s="104">
        <v>101.64</v>
      </c>
      <c r="H472" s="139"/>
      <c r="I472" s="104" t="s">
        <v>722</v>
      </c>
      <c r="J472" s="104" t="s">
        <v>722</v>
      </c>
      <c r="K472" s="104" t="s">
        <v>722</v>
      </c>
      <c r="L472" s="104" t="s">
        <v>722</v>
      </c>
      <c r="M472" s="104" t="s">
        <v>722</v>
      </c>
      <c r="N472" s="104" t="s">
        <v>722</v>
      </c>
    </row>
    <row r="473" spans="1:14" ht="12.75" x14ac:dyDescent="0.2">
      <c r="A473" s="137" t="s">
        <v>779</v>
      </c>
      <c r="B473" s="140" t="s">
        <v>812</v>
      </c>
      <c r="C473" s="103" t="s">
        <v>722</v>
      </c>
      <c r="D473" s="104" t="s">
        <v>722</v>
      </c>
      <c r="E473" s="139"/>
      <c r="F473" s="103">
        <v>81.674999999999997</v>
      </c>
      <c r="G473" s="104">
        <v>114.34499999999998</v>
      </c>
      <c r="H473" s="139"/>
      <c r="I473" s="104" t="s">
        <v>722</v>
      </c>
      <c r="J473" s="104" t="s">
        <v>722</v>
      </c>
      <c r="K473" s="104" t="s">
        <v>722</v>
      </c>
      <c r="L473" s="104" t="s">
        <v>722</v>
      </c>
      <c r="M473" s="104" t="s">
        <v>722</v>
      </c>
      <c r="N473" s="104" t="s">
        <v>722</v>
      </c>
    </row>
    <row r="474" spans="1:14" ht="12.75" x14ac:dyDescent="0.2">
      <c r="A474" s="137" t="s">
        <v>779</v>
      </c>
      <c r="B474" s="140" t="s">
        <v>813</v>
      </c>
      <c r="C474" s="103" t="s">
        <v>722</v>
      </c>
      <c r="D474" s="104" t="s">
        <v>722</v>
      </c>
      <c r="E474" s="139"/>
      <c r="F474" s="103">
        <v>90.75</v>
      </c>
      <c r="G474" s="104">
        <v>127.05</v>
      </c>
      <c r="H474" s="139"/>
      <c r="I474" s="104" t="s">
        <v>722</v>
      </c>
      <c r="J474" s="104" t="s">
        <v>722</v>
      </c>
      <c r="K474" s="104" t="s">
        <v>722</v>
      </c>
      <c r="L474" s="104" t="s">
        <v>722</v>
      </c>
      <c r="M474" s="104" t="s">
        <v>722</v>
      </c>
      <c r="N474" s="104" t="s">
        <v>722</v>
      </c>
    </row>
    <row r="475" spans="1:14" ht="12.75" x14ac:dyDescent="0.2">
      <c r="A475" s="137" t="s">
        <v>779</v>
      </c>
      <c r="B475" s="140" t="s">
        <v>814</v>
      </c>
      <c r="C475" s="103" t="s">
        <v>722</v>
      </c>
      <c r="D475" s="104" t="s">
        <v>722</v>
      </c>
      <c r="E475" s="139"/>
      <c r="F475" s="103">
        <v>49.912499999999994</v>
      </c>
      <c r="G475" s="104">
        <v>69.877499999999984</v>
      </c>
      <c r="H475" s="139"/>
      <c r="I475" s="104" t="s">
        <v>722</v>
      </c>
      <c r="J475" s="104" t="s">
        <v>722</v>
      </c>
      <c r="K475" s="104" t="s">
        <v>722</v>
      </c>
      <c r="L475" s="104" t="s">
        <v>722</v>
      </c>
      <c r="M475" s="104" t="s">
        <v>722</v>
      </c>
      <c r="N475" s="104" t="s">
        <v>722</v>
      </c>
    </row>
    <row r="476" spans="1:14" ht="12.75" x14ac:dyDescent="0.2">
      <c r="A476" s="137" t="s">
        <v>779</v>
      </c>
      <c r="B476" s="140" t="s">
        <v>815</v>
      </c>
      <c r="C476" s="103" t="s">
        <v>722</v>
      </c>
      <c r="D476" s="104" t="s">
        <v>722</v>
      </c>
      <c r="E476" s="139"/>
      <c r="F476" s="103">
        <v>58.987499999999997</v>
      </c>
      <c r="G476" s="104">
        <v>82.582499999999996</v>
      </c>
      <c r="H476" s="139"/>
      <c r="I476" s="104" t="s">
        <v>722</v>
      </c>
      <c r="J476" s="104" t="s">
        <v>722</v>
      </c>
      <c r="K476" s="104" t="s">
        <v>722</v>
      </c>
      <c r="L476" s="104" t="s">
        <v>722</v>
      </c>
      <c r="M476" s="104" t="s">
        <v>722</v>
      </c>
      <c r="N476" s="104" t="s">
        <v>722</v>
      </c>
    </row>
    <row r="477" spans="1:14" ht="12.75" x14ac:dyDescent="0.2">
      <c r="A477" s="137" t="s">
        <v>779</v>
      </c>
      <c r="B477" s="140" t="s">
        <v>816</v>
      </c>
      <c r="C477" s="103" t="s">
        <v>722</v>
      </c>
      <c r="D477" s="104" t="s">
        <v>722</v>
      </c>
      <c r="E477" s="139"/>
      <c r="F477" s="103">
        <v>68.0625</v>
      </c>
      <c r="G477" s="104">
        <v>95.287499999999994</v>
      </c>
      <c r="H477" s="139"/>
      <c r="I477" s="104" t="s">
        <v>722</v>
      </c>
      <c r="J477" s="104" t="s">
        <v>722</v>
      </c>
      <c r="K477" s="104" t="s">
        <v>722</v>
      </c>
      <c r="L477" s="104" t="s">
        <v>722</v>
      </c>
      <c r="M477" s="104" t="s">
        <v>722</v>
      </c>
      <c r="N477" s="104" t="s">
        <v>722</v>
      </c>
    </row>
    <row r="478" spans="1:14" ht="12.75" x14ac:dyDescent="0.2">
      <c r="A478" s="137" t="s">
        <v>779</v>
      </c>
      <c r="B478" s="140" t="s">
        <v>817</v>
      </c>
      <c r="C478" s="103" t="s">
        <v>722</v>
      </c>
      <c r="D478" s="104" t="s">
        <v>722</v>
      </c>
      <c r="E478" s="139"/>
      <c r="F478" s="103">
        <v>58.987499999999997</v>
      </c>
      <c r="G478" s="104">
        <v>82.582499999999996</v>
      </c>
      <c r="H478" s="139"/>
      <c r="I478" s="104" t="s">
        <v>722</v>
      </c>
      <c r="J478" s="104" t="s">
        <v>722</v>
      </c>
      <c r="K478" s="104" t="s">
        <v>722</v>
      </c>
      <c r="L478" s="104" t="s">
        <v>722</v>
      </c>
      <c r="M478" s="104" t="s">
        <v>722</v>
      </c>
      <c r="N478" s="104" t="s">
        <v>722</v>
      </c>
    </row>
    <row r="479" spans="1:14" ht="12.75" x14ac:dyDescent="0.2">
      <c r="A479" s="137" t="s">
        <v>779</v>
      </c>
      <c r="B479" s="140" t="s">
        <v>818</v>
      </c>
      <c r="C479" s="103" t="s">
        <v>722</v>
      </c>
      <c r="D479" s="104" t="s">
        <v>722</v>
      </c>
      <c r="E479" s="139"/>
      <c r="F479" s="103">
        <v>68.0625</v>
      </c>
      <c r="G479" s="104">
        <v>95.287499999999994</v>
      </c>
      <c r="H479" s="139"/>
      <c r="I479" s="104" t="s">
        <v>722</v>
      </c>
      <c r="J479" s="104" t="s">
        <v>722</v>
      </c>
      <c r="K479" s="104" t="s">
        <v>722</v>
      </c>
      <c r="L479" s="104" t="s">
        <v>722</v>
      </c>
      <c r="M479" s="104" t="s">
        <v>722</v>
      </c>
      <c r="N479" s="104" t="s">
        <v>722</v>
      </c>
    </row>
    <row r="480" spans="1:14" ht="12.75" x14ac:dyDescent="0.2">
      <c r="A480" s="137" t="s">
        <v>779</v>
      </c>
      <c r="B480" s="140" t="s">
        <v>819</v>
      </c>
      <c r="C480" s="103" t="s">
        <v>722</v>
      </c>
      <c r="D480" s="104" t="s">
        <v>722</v>
      </c>
      <c r="E480" s="139"/>
      <c r="F480" s="103">
        <v>77.137500000000003</v>
      </c>
      <c r="G480" s="104">
        <v>107.99249999999999</v>
      </c>
      <c r="H480" s="139"/>
      <c r="I480" s="104" t="s">
        <v>722</v>
      </c>
      <c r="J480" s="104" t="s">
        <v>722</v>
      </c>
      <c r="K480" s="104" t="s">
        <v>722</v>
      </c>
      <c r="L480" s="104" t="s">
        <v>722</v>
      </c>
      <c r="M480" s="104" t="s">
        <v>722</v>
      </c>
      <c r="N480" s="104" t="s">
        <v>722</v>
      </c>
    </row>
    <row r="481" spans="1:14" ht="12.75" x14ac:dyDescent="0.2">
      <c r="A481" s="137" t="s">
        <v>779</v>
      </c>
      <c r="B481" s="140" t="s">
        <v>956</v>
      </c>
      <c r="C481" s="103" t="s">
        <v>722</v>
      </c>
      <c r="D481" s="104" t="s">
        <v>722</v>
      </c>
      <c r="E481" s="139"/>
      <c r="F481" s="103">
        <v>81.674999999999997</v>
      </c>
      <c r="G481" s="104">
        <v>114.34499999999998</v>
      </c>
      <c r="H481" s="139"/>
      <c r="I481" s="104" t="s">
        <v>722</v>
      </c>
      <c r="J481" s="104" t="s">
        <v>722</v>
      </c>
      <c r="K481" s="104" t="s">
        <v>722</v>
      </c>
      <c r="L481" s="104" t="s">
        <v>722</v>
      </c>
      <c r="M481" s="104" t="s">
        <v>722</v>
      </c>
      <c r="N481" s="104" t="s">
        <v>722</v>
      </c>
    </row>
    <row r="482" spans="1:14" ht="12.75" x14ac:dyDescent="0.2">
      <c r="A482" s="137" t="s">
        <v>779</v>
      </c>
      <c r="B482" s="140" t="s">
        <v>957</v>
      </c>
      <c r="C482" s="103" t="s">
        <v>722</v>
      </c>
      <c r="D482" s="104" t="s">
        <v>722</v>
      </c>
      <c r="E482" s="139"/>
      <c r="F482" s="103">
        <v>90.75</v>
      </c>
      <c r="G482" s="104">
        <v>127.05</v>
      </c>
      <c r="H482" s="139"/>
      <c r="I482" s="104" t="s">
        <v>722</v>
      </c>
      <c r="J482" s="104" t="s">
        <v>722</v>
      </c>
      <c r="K482" s="104" t="s">
        <v>722</v>
      </c>
      <c r="L482" s="104" t="s">
        <v>722</v>
      </c>
      <c r="M482" s="104" t="s">
        <v>722</v>
      </c>
      <c r="N482" s="104" t="s">
        <v>722</v>
      </c>
    </row>
    <row r="483" spans="1:14" ht="12.75" x14ac:dyDescent="0.2">
      <c r="A483" s="137" t="s">
        <v>779</v>
      </c>
      <c r="B483" s="140" t="s">
        <v>958</v>
      </c>
      <c r="C483" s="103" t="s">
        <v>722</v>
      </c>
      <c r="D483" s="104" t="s">
        <v>722</v>
      </c>
      <c r="E483" s="139"/>
      <c r="F483" s="103">
        <v>99.824999999999989</v>
      </c>
      <c r="G483" s="104">
        <v>139.75499999999997</v>
      </c>
      <c r="H483" s="139"/>
      <c r="I483" s="104" t="s">
        <v>722</v>
      </c>
      <c r="J483" s="104" t="s">
        <v>722</v>
      </c>
      <c r="K483" s="104" t="s">
        <v>722</v>
      </c>
      <c r="L483" s="104" t="s">
        <v>722</v>
      </c>
      <c r="M483" s="104" t="s">
        <v>722</v>
      </c>
      <c r="N483" s="104" t="s">
        <v>722</v>
      </c>
    </row>
    <row r="484" spans="1:14" ht="12.75" x14ac:dyDescent="0.2">
      <c r="A484" s="137" t="s">
        <v>779</v>
      </c>
      <c r="B484" s="140" t="s">
        <v>820</v>
      </c>
      <c r="C484" s="103" t="s">
        <v>722</v>
      </c>
      <c r="D484" s="104" t="s">
        <v>722</v>
      </c>
      <c r="E484" s="139"/>
      <c r="F484" s="103">
        <v>72.600000000000009</v>
      </c>
      <c r="G484" s="104">
        <v>101.64</v>
      </c>
      <c r="H484" s="139"/>
      <c r="I484" s="104" t="s">
        <v>722</v>
      </c>
      <c r="J484" s="104" t="s">
        <v>722</v>
      </c>
      <c r="K484" s="104" t="s">
        <v>722</v>
      </c>
      <c r="L484" s="104" t="s">
        <v>722</v>
      </c>
      <c r="M484" s="104" t="s">
        <v>722</v>
      </c>
      <c r="N484" s="104" t="s">
        <v>722</v>
      </c>
    </row>
    <row r="485" spans="1:14" ht="12.75" x14ac:dyDescent="0.2">
      <c r="A485" s="137" t="s">
        <v>779</v>
      </c>
      <c r="B485" s="140" t="s">
        <v>821</v>
      </c>
      <c r="C485" s="103" t="s">
        <v>722</v>
      </c>
      <c r="D485" s="104" t="s">
        <v>722</v>
      </c>
      <c r="E485" s="139"/>
      <c r="F485" s="103">
        <v>81.674999999999997</v>
      </c>
      <c r="G485" s="104">
        <v>114.34499999999998</v>
      </c>
      <c r="H485" s="139"/>
      <c r="I485" s="104" t="s">
        <v>722</v>
      </c>
      <c r="J485" s="104" t="s">
        <v>722</v>
      </c>
      <c r="K485" s="104" t="s">
        <v>722</v>
      </c>
      <c r="L485" s="104" t="s">
        <v>722</v>
      </c>
      <c r="M485" s="104" t="s">
        <v>722</v>
      </c>
      <c r="N485" s="104" t="s">
        <v>722</v>
      </c>
    </row>
    <row r="486" spans="1:14" ht="12.75" x14ac:dyDescent="0.2">
      <c r="A486" s="137" t="s">
        <v>779</v>
      </c>
      <c r="B486" s="140" t="s">
        <v>822</v>
      </c>
      <c r="C486" s="103" t="s">
        <v>722</v>
      </c>
      <c r="D486" s="104" t="s">
        <v>722</v>
      </c>
      <c r="E486" s="139"/>
      <c r="F486" s="103">
        <v>90.75</v>
      </c>
      <c r="G486" s="104">
        <v>127.05</v>
      </c>
      <c r="H486" s="139"/>
      <c r="I486" s="104" t="s">
        <v>722</v>
      </c>
      <c r="J486" s="104" t="s">
        <v>722</v>
      </c>
      <c r="K486" s="104" t="s">
        <v>722</v>
      </c>
      <c r="L486" s="104" t="s">
        <v>722</v>
      </c>
      <c r="M486" s="104" t="s">
        <v>722</v>
      </c>
      <c r="N486" s="104" t="s">
        <v>722</v>
      </c>
    </row>
    <row r="487" spans="1:14" ht="12.75" x14ac:dyDescent="0.2">
      <c r="A487" s="137" t="s">
        <v>779</v>
      </c>
      <c r="B487" s="140" t="s">
        <v>823</v>
      </c>
      <c r="C487" s="103" t="s">
        <v>722</v>
      </c>
      <c r="D487" s="104" t="s">
        <v>722</v>
      </c>
      <c r="E487" s="139"/>
      <c r="F487" s="103">
        <v>77.137500000000003</v>
      </c>
      <c r="G487" s="104">
        <v>107.99249999999999</v>
      </c>
      <c r="H487" s="139"/>
      <c r="I487" s="104" t="s">
        <v>722</v>
      </c>
      <c r="J487" s="104" t="s">
        <v>722</v>
      </c>
      <c r="K487" s="104" t="s">
        <v>722</v>
      </c>
      <c r="L487" s="104" t="s">
        <v>722</v>
      </c>
      <c r="M487" s="104" t="s">
        <v>722</v>
      </c>
      <c r="N487" s="104" t="s">
        <v>722</v>
      </c>
    </row>
    <row r="488" spans="1:14" ht="12.75" x14ac:dyDescent="0.2">
      <c r="A488" s="137" t="s">
        <v>779</v>
      </c>
      <c r="B488" s="140" t="s">
        <v>824</v>
      </c>
      <c r="C488" s="103" t="s">
        <v>722</v>
      </c>
      <c r="D488" s="104" t="s">
        <v>722</v>
      </c>
      <c r="E488" s="139"/>
      <c r="F488" s="103">
        <v>86.212500000000006</v>
      </c>
      <c r="G488" s="104">
        <v>120.69750000000001</v>
      </c>
      <c r="H488" s="139"/>
      <c r="I488" s="104" t="s">
        <v>722</v>
      </c>
      <c r="J488" s="104" t="s">
        <v>722</v>
      </c>
      <c r="K488" s="104" t="s">
        <v>722</v>
      </c>
      <c r="L488" s="104" t="s">
        <v>722</v>
      </c>
      <c r="M488" s="104" t="s">
        <v>722</v>
      </c>
      <c r="N488" s="104" t="s">
        <v>722</v>
      </c>
    </row>
    <row r="489" spans="1:14" ht="12.75" x14ac:dyDescent="0.2">
      <c r="A489" s="137" t="s">
        <v>779</v>
      </c>
      <c r="B489" s="140" t="s">
        <v>825</v>
      </c>
      <c r="C489" s="103" t="s">
        <v>722</v>
      </c>
      <c r="D489" s="104" t="s">
        <v>722</v>
      </c>
      <c r="E489" s="139"/>
      <c r="F489" s="103">
        <v>95.287499999999994</v>
      </c>
      <c r="G489" s="104">
        <v>133.40249999999997</v>
      </c>
      <c r="H489" s="139"/>
      <c r="I489" s="104" t="s">
        <v>722</v>
      </c>
      <c r="J489" s="104" t="s">
        <v>722</v>
      </c>
      <c r="K489" s="104" t="s">
        <v>722</v>
      </c>
      <c r="L489" s="104" t="s">
        <v>722</v>
      </c>
      <c r="M489" s="104" t="s">
        <v>722</v>
      </c>
      <c r="N489" s="104" t="s">
        <v>722</v>
      </c>
    </row>
    <row r="490" spans="1:14" ht="12.75" x14ac:dyDescent="0.2">
      <c r="A490" s="137" t="s">
        <v>779</v>
      </c>
      <c r="B490" s="140" t="s">
        <v>826</v>
      </c>
      <c r="C490" s="103" t="s">
        <v>722</v>
      </c>
      <c r="D490" s="104" t="s">
        <v>722</v>
      </c>
      <c r="E490" s="139"/>
      <c r="F490" s="103">
        <v>72.600000000000009</v>
      </c>
      <c r="G490" s="104">
        <v>101.64</v>
      </c>
      <c r="H490" s="139"/>
      <c r="I490" s="104" t="s">
        <v>722</v>
      </c>
      <c r="J490" s="104" t="s">
        <v>722</v>
      </c>
      <c r="K490" s="104" t="s">
        <v>722</v>
      </c>
      <c r="L490" s="104" t="s">
        <v>722</v>
      </c>
      <c r="M490" s="104" t="s">
        <v>722</v>
      </c>
      <c r="N490" s="104" t="s">
        <v>722</v>
      </c>
    </row>
    <row r="491" spans="1:14" ht="12.75" x14ac:dyDescent="0.2">
      <c r="A491" s="137" t="s">
        <v>779</v>
      </c>
      <c r="B491" s="140" t="s">
        <v>827</v>
      </c>
      <c r="C491" s="103" t="s">
        <v>722</v>
      </c>
      <c r="D491" s="104" t="s">
        <v>722</v>
      </c>
      <c r="E491" s="139"/>
      <c r="F491" s="103">
        <v>81.674999999999997</v>
      </c>
      <c r="G491" s="104">
        <v>114.34499999999998</v>
      </c>
      <c r="H491" s="139"/>
      <c r="I491" s="104" t="s">
        <v>722</v>
      </c>
      <c r="J491" s="104" t="s">
        <v>722</v>
      </c>
      <c r="K491" s="104" t="s">
        <v>722</v>
      </c>
      <c r="L491" s="104" t="s">
        <v>722</v>
      </c>
      <c r="M491" s="104" t="s">
        <v>722</v>
      </c>
      <c r="N491" s="104" t="s">
        <v>722</v>
      </c>
    </row>
    <row r="492" spans="1:14" ht="12.75" x14ac:dyDescent="0.2">
      <c r="A492" s="137" t="s">
        <v>779</v>
      </c>
      <c r="B492" s="140" t="s">
        <v>828</v>
      </c>
      <c r="C492" s="103" t="s">
        <v>722</v>
      </c>
      <c r="D492" s="104" t="s">
        <v>722</v>
      </c>
      <c r="E492" s="139"/>
      <c r="F492" s="103">
        <v>90.75</v>
      </c>
      <c r="G492" s="104">
        <v>127.05</v>
      </c>
      <c r="H492" s="139"/>
      <c r="I492" s="104" t="s">
        <v>722</v>
      </c>
      <c r="J492" s="104" t="s">
        <v>722</v>
      </c>
      <c r="K492" s="104" t="s">
        <v>722</v>
      </c>
      <c r="L492" s="104" t="s">
        <v>722</v>
      </c>
      <c r="M492" s="104" t="s">
        <v>722</v>
      </c>
      <c r="N492" s="104" t="s">
        <v>722</v>
      </c>
    </row>
    <row r="493" spans="1:14" ht="12.75" x14ac:dyDescent="0.2">
      <c r="A493" s="137" t="s">
        <v>779</v>
      </c>
      <c r="B493" s="140" t="s">
        <v>829</v>
      </c>
      <c r="C493" s="103" t="s">
        <v>722</v>
      </c>
      <c r="D493" s="104" t="s">
        <v>722</v>
      </c>
      <c r="E493" s="139"/>
      <c r="F493" s="103">
        <v>77.137500000000003</v>
      </c>
      <c r="G493" s="104">
        <v>107.99249999999999</v>
      </c>
      <c r="H493" s="139"/>
      <c r="I493" s="104" t="s">
        <v>722</v>
      </c>
      <c r="J493" s="104" t="s">
        <v>722</v>
      </c>
      <c r="K493" s="104" t="s">
        <v>722</v>
      </c>
      <c r="L493" s="104" t="s">
        <v>722</v>
      </c>
      <c r="M493" s="104" t="s">
        <v>722</v>
      </c>
      <c r="N493" s="104" t="s">
        <v>722</v>
      </c>
    </row>
    <row r="494" spans="1:14" ht="12.75" x14ac:dyDescent="0.2">
      <c r="A494" s="137" t="s">
        <v>779</v>
      </c>
      <c r="B494" s="140" t="s">
        <v>830</v>
      </c>
      <c r="C494" s="103" t="s">
        <v>722</v>
      </c>
      <c r="D494" s="104" t="s">
        <v>722</v>
      </c>
      <c r="E494" s="139"/>
      <c r="F494" s="103">
        <v>86.212500000000006</v>
      </c>
      <c r="G494" s="104">
        <v>120.69750000000001</v>
      </c>
      <c r="H494" s="139"/>
      <c r="I494" s="104" t="s">
        <v>722</v>
      </c>
      <c r="J494" s="104" t="s">
        <v>722</v>
      </c>
      <c r="K494" s="104" t="s">
        <v>722</v>
      </c>
      <c r="L494" s="104" t="s">
        <v>722</v>
      </c>
      <c r="M494" s="104" t="s">
        <v>722</v>
      </c>
      <c r="N494" s="104" t="s">
        <v>722</v>
      </c>
    </row>
    <row r="495" spans="1:14" ht="12.75" x14ac:dyDescent="0.2">
      <c r="A495" s="137" t="s">
        <v>779</v>
      </c>
      <c r="B495" s="138" t="s">
        <v>831</v>
      </c>
      <c r="C495" s="103" t="s">
        <v>722</v>
      </c>
      <c r="D495" s="104" t="s">
        <v>722</v>
      </c>
      <c r="E495" s="139"/>
      <c r="F495" s="103">
        <v>95.287499999999994</v>
      </c>
      <c r="G495" s="104">
        <v>133.40249999999997</v>
      </c>
      <c r="H495" s="139"/>
      <c r="I495" s="104" t="s">
        <v>722</v>
      </c>
      <c r="J495" s="104" t="s">
        <v>722</v>
      </c>
      <c r="K495" s="104" t="s">
        <v>722</v>
      </c>
      <c r="L495" s="104" t="s">
        <v>722</v>
      </c>
      <c r="M495" s="104" t="s">
        <v>722</v>
      </c>
      <c r="N495" s="104" t="s">
        <v>722</v>
      </c>
    </row>
    <row r="496" spans="1:14" ht="12.75" x14ac:dyDescent="0.2">
      <c r="A496" s="137" t="s">
        <v>779</v>
      </c>
      <c r="B496" s="138" t="s">
        <v>832</v>
      </c>
      <c r="C496" s="103" t="s">
        <v>722</v>
      </c>
      <c r="D496" s="104" t="s">
        <v>722</v>
      </c>
      <c r="E496" s="139"/>
      <c r="F496" s="103">
        <v>72.600000000000009</v>
      </c>
      <c r="G496" s="104">
        <v>101.64</v>
      </c>
      <c r="H496" s="139"/>
      <c r="I496" s="104" t="s">
        <v>722</v>
      </c>
      <c r="J496" s="104" t="s">
        <v>722</v>
      </c>
      <c r="K496" s="104" t="s">
        <v>722</v>
      </c>
      <c r="L496" s="104" t="s">
        <v>722</v>
      </c>
      <c r="M496" s="104" t="s">
        <v>722</v>
      </c>
      <c r="N496" s="104" t="s">
        <v>722</v>
      </c>
    </row>
    <row r="497" spans="1:14" ht="12.75" x14ac:dyDescent="0.2">
      <c r="A497" s="137" t="s">
        <v>779</v>
      </c>
      <c r="B497" s="140" t="s">
        <v>833</v>
      </c>
      <c r="C497" s="103" t="s">
        <v>722</v>
      </c>
      <c r="D497" s="104" t="s">
        <v>722</v>
      </c>
      <c r="E497" s="139"/>
      <c r="F497" s="103">
        <v>81.674999999999997</v>
      </c>
      <c r="G497" s="104">
        <v>114.34499999999998</v>
      </c>
      <c r="H497" s="139"/>
      <c r="I497" s="104" t="s">
        <v>722</v>
      </c>
      <c r="J497" s="104" t="s">
        <v>722</v>
      </c>
      <c r="K497" s="104" t="s">
        <v>722</v>
      </c>
      <c r="L497" s="104" t="s">
        <v>722</v>
      </c>
      <c r="M497" s="104" t="s">
        <v>722</v>
      </c>
      <c r="N497" s="104" t="s">
        <v>722</v>
      </c>
    </row>
    <row r="498" spans="1:14" ht="12.75" x14ac:dyDescent="0.2">
      <c r="A498" s="137" t="s">
        <v>779</v>
      </c>
      <c r="B498" s="140" t="s">
        <v>834</v>
      </c>
      <c r="C498" s="103" t="s">
        <v>722</v>
      </c>
      <c r="D498" s="104" t="s">
        <v>722</v>
      </c>
      <c r="E498" s="139"/>
      <c r="F498" s="103">
        <v>90.75</v>
      </c>
      <c r="G498" s="104">
        <v>127.05</v>
      </c>
      <c r="H498" s="139"/>
      <c r="I498" s="104" t="s">
        <v>722</v>
      </c>
      <c r="J498" s="104" t="s">
        <v>722</v>
      </c>
      <c r="K498" s="104" t="s">
        <v>722</v>
      </c>
      <c r="L498" s="104" t="s">
        <v>722</v>
      </c>
      <c r="M498" s="104" t="s">
        <v>722</v>
      </c>
      <c r="N498" s="104" t="s">
        <v>722</v>
      </c>
    </row>
    <row r="499" spans="1:14" ht="12.75" x14ac:dyDescent="0.2">
      <c r="A499" s="137" t="s">
        <v>779</v>
      </c>
      <c r="B499" s="140" t="s">
        <v>835</v>
      </c>
      <c r="C499" s="103" t="s">
        <v>722</v>
      </c>
      <c r="D499" s="104" t="s">
        <v>722</v>
      </c>
      <c r="E499" s="139"/>
      <c r="F499" s="103">
        <v>77.137500000000003</v>
      </c>
      <c r="G499" s="104">
        <v>107.99249999999999</v>
      </c>
      <c r="H499" s="139"/>
      <c r="I499" s="104" t="s">
        <v>722</v>
      </c>
      <c r="J499" s="104" t="s">
        <v>722</v>
      </c>
      <c r="K499" s="104" t="s">
        <v>722</v>
      </c>
      <c r="L499" s="104" t="s">
        <v>722</v>
      </c>
      <c r="M499" s="104" t="s">
        <v>722</v>
      </c>
      <c r="N499" s="104" t="s">
        <v>722</v>
      </c>
    </row>
    <row r="500" spans="1:14" ht="12.75" x14ac:dyDescent="0.2">
      <c r="A500" s="137" t="s">
        <v>779</v>
      </c>
      <c r="B500" s="140" t="s">
        <v>836</v>
      </c>
      <c r="C500" s="103" t="s">
        <v>722</v>
      </c>
      <c r="D500" s="104" t="s">
        <v>722</v>
      </c>
      <c r="E500" s="139"/>
      <c r="F500" s="103">
        <v>86.212500000000006</v>
      </c>
      <c r="G500" s="104">
        <v>120.69750000000001</v>
      </c>
      <c r="H500" s="139"/>
      <c r="I500" s="104" t="s">
        <v>722</v>
      </c>
      <c r="J500" s="104" t="s">
        <v>722</v>
      </c>
      <c r="K500" s="104" t="s">
        <v>722</v>
      </c>
      <c r="L500" s="104" t="s">
        <v>722</v>
      </c>
      <c r="M500" s="104" t="s">
        <v>722</v>
      </c>
      <c r="N500" s="104" t="s">
        <v>722</v>
      </c>
    </row>
    <row r="501" spans="1:14" ht="12.75" x14ac:dyDescent="0.2">
      <c r="A501" s="137" t="s">
        <v>779</v>
      </c>
      <c r="B501" s="140" t="s">
        <v>837</v>
      </c>
      <c r="C501" s="103" t="s">
        <v>722</v>
      </c>
      <c r="D501" s="104" t="s">
        <v>722</v>
      </c>
      <c r="E501" s="139"/>
      <c r="F501" s="103">
        <v>95.287499999999994</v>
      </c>
      <c r="G501" s="104">
        <v>133.40249999999997</v>
      </c>
      <c r="H501" s="139"/>
      <c r="I501" s="104" t="s">
        <v>722</v>
      </c>
      <c r="J501" s="104" t="s">
        <v>722</v>
      </c>
      <c r="K501" s="104" t="s">
        <v>722</v>
      </c>
      <c r="L501" s="104" t="s">
        <v>722</v>
      </c>
      <c r="M501" s="104" t="s">
        <v>722</v>
      </c>
      <c r="N501" s="104" t="s">
        <v>722</v>
      </c>
    </row>
    <row r="502" spans="1:14" ht="12.75" x14ac:dyDescent="0.2">
      <c r="A502" s="137" t="s">
        <v>779</v>
      </c>
      <c r="B502" s="140" t="s">
        <v>838</v>
      </c>
      <c r="C502" s="103" t="s">
        <v>722</v>
      </c>
      <c r="D502" s="104" t="s">
        <v>722</v>
      </c>
      <c r="E502" s="139"/>
      <c r="F502" s="103">
        <v>63.525000000000006</v>
      </c>
      <c r="G502" s="104">
        <v>88.935000000000002</v>
      </c>
      <c r="H502" s="139"/>
      <c r="I502" s="104" t="s">
        <v>722</v>
      </c>
      <c r="J502" s="104" t="s">
        <v>722</v>
      </c>
      <c r="K502" s="104" t="s">
        <v>722</v>
      </c>
      <c r="L502" s="104" t="s">
        <v>722</v>
      </c>
      <c r="M502" s="104" t="s">
        <v>722</v>
      </c>
      <c r="N502" s="104" t="s">
        <v>722</v>
      </c>
    </row>
    <row r="503" spans="1:14" ht="12.75" x14ac:dyDescent="0.2">
      <c r="A503" s="137" t="s">
        <v>779</v>
      </c>
      <c r="B503" s="140" t="s">
        <v>839</v>
      </c>
      <c r="C503" s="103" t="s">
        <v>722</v>
      </c>
      <c r="D503" s="104" t="s">
        <v>722</v>
      </c>
      <c r="E503" s="139"/>
      <c r="F503" s="103">
        <v>72.600000000000009</v>
      </c>
      <c r="G503" s="104">
        <v>101.64</v>
      </c>
      <c r="H503" s="139"/>
      <c r="I503" s="104" t="s">
        <v>722</v>
      </c>
      <c r="J503" s="104" t="s">
        <v>722</v>
      </c>
      <c r="K503" s="104" t="s">
        <v>722</v>
      </c>
      <c r="L503" s="104" t="s">
        <v>722</v>
      </c>
      <c r="M503" s="104" t="s">
        <v>722</v>
      </c>
      <c r="N503" s="104" t="s">
        <v>722</v>
      </c>
    </row>
    <row r="504" spans="1:14" ht="12.75" x14ac:dyDescent="0.2">
      <c r="A504" s="137" t="s">
        <v>779</v>
      </c>
      <c r="B504" s="140" t="s">
        <v>840</v>
      </c>
      <c r="C504" s="103" t="s">
        <v>722</v>
      </c>
      <c r="D504" s="104" t="s">
        <v>722</v>
      </c>
      <c r="E504" s="139"/>
      <c r="F504" s="103">
        <v>81.674999999999997</v>
      </c>
      <c r="G504" s="104">
        <v>114.34499999999998</v>
      </c>
      <c r="H504" s="139"/>
      <c r="I504" s="104" t="s">
        <v>722</v>
      </c>
      <c r="J504" s="104" t="s">
        <v>722</v>
      </c>
      <c r="K504" s="104" t="s">
        <v>722</v>
      </c>
      <c r="L504" s="104" t="s">
        <v>722</v>
      </c>
      <c r="M504" s="104" t="s">
        <v>722</v>
      </c>
      <c r="N504" s="104" t="s">
        <v>722</v>
      </c>
    </row>
    <row r="505" spans="1:14" ht="12.75" x14ac:dyDescent="0.2">
      <c r="A505" s="137" t="s">
        <v>779</v>
      </c>
      <c r="B505" s="140" t="s">
        <v>841</v>
      </c>
      <c r="C505" s="103" t="s">
        <v>722</v>
      </c>
      <c r="D505" s="104" t="s">
        <v>722</v>
      </c>
      <c r="E505" s="139"/>
      <c r="F505" s="103">
        <v>54.45</v>
      </c>
      <c r="G505" s="104">
        <v>76.23</v>
      </c>
      <c r="H505" s="139"/>
      <c r="I505" s="104" t="s">
        <v>722</v>
      </c>
      <c r="J505" s="104" t="s">
        <v>722</v>
      </c>
      <c r="K505" s="104" t="s">
        <v>722</v>
      </c>
      <c r="L505" s="104" t="s">
        <v>722</v>
      </c>
      <c r="M505" s="104" t="s">
        <v>722</v>
      </c>
      <c r="N505" s="104" t="s">
        <v>722</v>
      </c>
    </row>
    <row r="506" spans="1:14" ht="12.75" x14ac:dyDescent="0.2">
      <c r="A506" s="137" t="s">
        <v>779</v>
      </c>
      <c r="B506" s="140" t="s">
        <v>842</v>
      </c>
      <c r="C506" s="103" t="s">
        <v>722</v>
      </c>
      <c r="D506" s="104" t="s">
        <v>722</v>
      </c>
      <c r="E506" s="139"/>
      <c r="F506" s="103">
        <v>63.525000000000006</v>
      </c>
      <c r="G506" s="104">
        <v>88.935000000000002</v>
      </c>
      <c r="H506" s="139"/>
      <c r="I506" s="104" t="s">
        <v>722</v>
      </c>
      <c r="J506" s="104" t="s">
        <v>722</v>
      </c>
      <c r="K506" s="104" t="s">
        <v>722</v>
      </c>
      <c r="L506" s="104" t="s">
        <v>722</v>
      </c>
      <c r="M506" s="104" t="s">
        <v>722</v>
      </c>
      <c r="N506" s="104" t="s">
        <v>722</v>
      </c>
    </row>
    <row r="507" spans="1:14" ht="12.75" x14ac:dyDescent="0.2">
      <c r="A507" s="137" t="s">
        <v>779</v>
      </c>
      <c r="B507" s="140" t="s">
        <v>843</v>
      </c>
      <c r="C507" s="103" t="s">
        <v>722</v>
      </c>
      <c r="D507" s="104" t="s">
        <v>722</v>
      </c>
      <c r="E507" s="139"/>
      <c r="F507" s="103">
        <v>72.600000000000009</v>
      </c>
      <c r="G507" s="104">
        <v>101.64</v>
      </c>
      <c r="H507" s="139"/>
      <c r="I507" s="104" t="s">
        <v>722</v>
      </c>
      <c r="J507" s="104" t="s">
        <v>722</v>
      </c>
      <c r="K507" s="104" t="s">
        <v>722</v>
      </c>
      <c r="L507" s="104" t="s">
        <v>722</v>
      </c>
      <c r="M507" s="104" t="s">
        <v>722</v>
      </c>
      <c r="N507" s="104" t="s">
        <v>722</v>
      </c>
    </row>
    <row r="508" spans="1:14" ht="12.75" x14ac:dyDescent="0.2">
      <c r="A508" s="137" t="s">
        <v>779</v>
      </c>
      <c r="B508" s="140" t="s">
        <v>844</v>
      </c>
      <c r="C508" s="103" t="s">
        <v>722</v>
      </c>
      <c r="D508" s="104" t="s">
        <v>722</v>
      </c>
      <c r="E508" s="139"/>
      <c r="F508" s="103">
        <v>81.674999999999997</v>
      </c>
      <c r="G508" s="104">
        <v>114.34499999999998</v>
      </c>
      <c r="H508" s="139"/>
      <c r="I508" s="104" t="s">
        <v>722</v>
      </c>
      <c r="J508" s="104" t="s">
        <v>722</v>
      </c>
      <c r="K508" s="104" t="s">
        <v>722</v>
      </c>
      <c r="L508" s="104" t="s">
        <v>722</v>
      </c>
      <c r="M508" s="104" t="s">
        <v>722</v>
      </c>
      <c r="N508" s="104" t="s">
        <v>722</v>
      </c>
    </row>
    <row r="509" spans="1:14" ht="12.75" x14ac:dyDescent="0.2">
      <c r="A509" s="137" t="s">
        <v>779</v>
      </c>
      <c r="B509" s="140" t="s">
        <v>845</v>
      </c>
      <c r="C509" s="103" t="s">
        <v>722</v>
      </c>
      <c r="D509" s="104" t="s">
        <v>722</v>
      </c>
      <c r="E509" s="139"/>
      <c r="F509" s="103">
        <v>58.987499999999997</v>
      </c>
      <c r="G509" s="104">
        <v>82.582499999999996</v>
      </c>
      <c r="H509" s="139"/>
      <c r="I509" s="104" t="s">
        <v>722</v>
      </c>
      <c r="J509" s="104" t="s">
        <v>722</v>
      </c>
      <c r="K509" s="104" t="s">
        <v>722</v>
      </c>
      <c r="L509" s="104" t="s">
        <v>722</v>
      </c>
      <c r="M509" s="104" t="s">
        <v>722</v>
      </c>
      <c r="N509" s="104" t="s">
        <v>722</v>
      </c>
    </row>
    <row r="510" spans="1:14" ht="12.75" x14ac:dyDescent="0.2">
      <c r="A510" s="137" t="s">
        <v>779</v>
      </c>
      <c r="B510" s="140" t="s">
        <v>846</v>
      </c>
      <c r="C510" s="103" t="s">
        <v>722</v>
      </c>
      <c r="D510" s="104" t="s">
        <v>722</v>
      </c>
      <c r="E510" s="139"/>
      <c r="F510" s="103">
        <v>68.0625</v>
      </c>
      <c r="G510" s="104">
        <v>95.287499999999994</v>
      </c>
      <c r="H510" s="139"/>
      <c r="I510" s="104" t="s">
        <v>722</v>
      </c>
      <c r="J510" s="104" t="s">
        <v>722</v>
      </c>
      <c r="K510" s="104" t="s">
        <v>722</v>
      </c>
      <c r="L510" s="104" t="s">
        <v>722</v>
      </c>
      <c r="M510" s="104" t="s">
        <v>722</v>
      </c>
      <c r="N510" s="104" t="s">
        <v>722</v>
      </c>
    </row>
    <row r="511" spans="1:14" ht="12.75" x14ac:dyDescent="0.2">
      <c r="A511" s="137" t="s">
        <v>779</v>
      </c>
      <c r="B511" s="140" t="s">
        <v>847</v>
      </c>
      <c r="C511" s="103" t="s">
        <v>722</v>
      </c>
      <c r="D511" s="104" t="s">
        <v>722</v>
      </c>
      <c r="E511" s="139"/>
      <c r="F511" s="103">
        <v>77.137500000000003</v>
      </c>
      <c r="G511" s="104">
        <v>107.99249999999999</v>
      </c>
      <c r="H511" s="139"/>
      <c r="I511" s="104" t="s">
        <v>722</v>
      </c>
      <c r="J511" s="104" t="s">
        <v>722</v>
      </c>
      <c r="K511" s="104" t="s">
        <v>722</v>
      </c>
      <c r="L511" s="104" t="s">
        <v>722</v>
      </c>
      <c r="M511" s="104" t="s">
        <v>722</v>
      </c>
      <c r="N511" s="104" t="s">
        <v>722</v>
      </c>
    </row>
    <row r="512" spans="1:14" ht="12.75" x14ac:dyDescent="0.2">
      <c r="A512" s="137" t="s">
        <v>779</v>
      </c>
      <c r="B512" s="140" t="s">
        <v>848</v>
      </c>
      <c r="C512" s="103" t="s">
        <v>722</v>
      </c>
      <c r="D512" s="104" t="s">
        <v>722</v>
      </c>
      <c r="E512" s="139"/>
      <c r="F512" s="103">
        <v>72.600000000000009</v>
      </c>
      <c r="G512" s="104">
        <v>101.64</v>
      </c>
      <c r="H512" s="139"/>
      <c r="I512" s="104" t="s">
        <v>722</v>
      </c>
      <c r="J512" s="104" t="s">
        <v>722</v>
      </c>
      <c r="K512" s="104" t="s">
        <v>722</v>
      </c>
      <c r="L512" s="104" t="s">
        <v>722</v>
      </c>
      <c r="M512" s="104" t="s">
        <v>722</v>
      </c>
      <c r="N512" s="104" t="s">
        <v>722</v>
      </c>
    </row>
    <row r="513" spans="1:14" ht="12.75" x14ac:dyDescent="0.2">
      <c r="A513" s="137" t="s">
        <v>779</v>
      </c>
      <c r="B513" s="140" t="s">
        <v>849</v>
      </c>
      <c r="C513" s="103" t="s">
        <v>722</v>
      </c>
      <c r="D513" s="104" t="s">
        <v>722</v>
      </c>
      <c r="E513" s="139"/>
      <c r="F513" s="103">
        <v>81.674999999999997</v>
      </c>
      <c r="G513" s="104">
        <v>114.34499999999998</v>
      </c>
      <c r="H513" s="139"/>
      <c r="I513" s="104" t="s">
        <v>722</v>
      </c>
      <c r="J513" s="104" t="s">
        <v>722</v>
      </c>
      <c r="K513" s="104" t="s">
        <v>722</v>
      </c>
      <c r="L513" s="104" t="s">
        <v>722</v>
      </c>
      <c r="M513" s="104" t="s">
        <v>722</v>
      </c>
      <c r="N513" s="104" t="s">
        <v>722</v>
      </c>
    </row>
    <row r="514" spans="1:14" ht="12.75" x14ac:dyDescent="0.2">
      <c r="A514" s="137" t="s">
        <v>779</v>
      </c>
      <c r="B514" s="140" t="s">
        <v>850</v>
      </c>
      <c r="C514" s="103" t="s">
        <v>722</v>
      </c>
      <c r="D514" s="104" t="s">
        <v>722</v>
      </c>
      <c r="E514" s="139"/>
      <c r="F514" s="103">
        <v>90.75</v>
      </c>
      <c r="G514" s="104">
        <v>127.05</v>
      </c>
      <c r="H514" s="139"/>
      <c r="I514" s="104" t="s">
        <v>722</v>
      </c>
      <c r="J514" s="104" t="s">
        <v>722</v>
      </c>
      <c r="K514" s="104" t="s">
        <v>722</v>
      </c>
      <c r="L514" s="104" t="s">
        <v>722</v>
      </c>
      <c r="M514" s="104" t="s">
        <v>722</v>
      </c>
      <c r="N514" s="104" t="s">
        <v>722</v>
      </c>
    </row>
    <row r="515" spans="1:14" ht="12.75" x14ac:dyDescent="0.2">
      <c r="A515" s="137" t="s">
        <v>779</v>
      </c>
      <c r="B515" s="140" t="s">
        <v>959</v>
      </c>
      <c r="C515" s="103" t="s">
        <v>722</v>
      </c>
      <c r="D515" s="104" t="s">
        <v>722</v>
      </c>
      <c r="E515" s="139"/>
      <c r="F515" s="103">
        <v>58.987499999999997</v>
      </c>
      <c r="G515" s="104">
        <v>82.582499999999996</v>
      </c>
      <c r="H515" s="139"/>
      <c r="I515" s="104" t="s">
        <v>722</v>
      </c>
      <c r="J515" s="104" t="s">
        <v>722</v>
      </c>
      <c r="K515" s="104" t="s">
        <v>722</v>
      </c>
      <c r="L515" s="104" t="s">
        <v>722</v>
      </c>
      <c r="M515" s="104" t="s">
        <v>722</v>
      </c>
      <c r="N515" s="104" t="s">
        <v>722</v>
      </c>
    </row>
    <row r="516" spans="1:14" ht="12.75" x14ac:dyDescent="0.2">
      <c r="A516" s="137" t="s">
        <v>779</v>
      </c>
      <c r="B516" s="140" t="s">
        <v>851</v>
      </c>
      <c r="C516" s="103" t="s">
        <v>722</v>
      </c>
      <c r="D516" s="104" t="s">
        <v>722</v>
      </c>
      <c r="E516" s="139"/>
      <c r="F516" s="103">
        <v>68.0625</v>
      </c>
      <c r="G516" s="104">
        <v>95.287499999999994</v>
      </c>
      <c r="H516" s="139"/>
      <c r="I516" s="104" t="s">
        <v>722</v>
      </c>
      <c r="J516" s="104" t="s">
        <v>722</v>
      </c>
      <c r="K516" s="104" t="s">
        <v>722</v>
      </c>
      <c r="L516" s="104" t="s">
        <v>722</v>
      </c>
      <c r="M516" s="104" t="s">
        <v>722</v>
      </c>
      <c r="N516" s="104" t="s">
        <v>722</v>
      </c>
    </row>
    <row r="517" spans="1:14" ht="12.75" x14ac:dyDescent="0.2">
      <c r="A517" s="137" t="s">
        <v>779</v>
      </c>
      <c r="B517" s="140" t="s">
        <v>852</v>
      </c>
      <c r="C517" s="103" t="s">
        <v>722</v>
      </c>
      <c r="D517" s="104" t="s">
        <v>722</v>
      </c>
      <c r="E517" s="139"/>
      <c r="F517" s="103">
        <v>77.137500000000003</v>
      </c>
      <c r="G517" s="104">
        <v>107.99249999999999</v>
      </c>
      <c r="H517" s="139"/>
      <c r="I517" s="104" t="s">
        <v>722</v>
      </c>
      <c r="J517" s="104" t="s">
        <v>722</v>
      </c>
      <c r="K517" s="104" t="s">
        <v>722</v>
      </c>
      <c r="L517" s="104" t="s">
        <v>722</v>
      </c>
      <c r="M517" s="104" t="s">
        <v>722</v>
      </c>
      <c r="N517" s="104" t="s">
        <v>722</v>
      </c>
    </row>
    <row r="518" spans="1:14" ht="12.75" x14ac:dyDescent="0.2">
      <c r="A518" s="137" t="s">
        <v>779</v>
      </c>
      <c r="B518" s="140" t="s">
        <v>960</v>
      </c>
      <c r="C518" s="103" t="s">
        <v>722</v>
      </c>
      <c r="D518" s="104" t="s">
        <v>722</v>
      </c>
      <c r="E518" s="139"/>
      <c r="F518" s="103">
        <v>49.912499999999994</v>
      </c>
      <c r="G518" s="104">
        <v>69.877499999999984</v>
      </c>
      <c r="H518" s="139"/>
      <c r="I518" s="104" t="s">
        <v>722</v>
      </c>
      <c r="J518" s="104" t="s">
        <v>722</v>
      </c>
      <c r="K518" s="104" t="s">
        <v>722</v>
      </c>
      <c r="L518" s="104" t="s">
        <v>722</v>
      </c>
      <c r="M518" s="104" t="s">
        <v>722</v>
      </c>
      <c r="N518" s="104" t="s">
        <v>722</v>
      </c>
    </row>
    <row r="519" spans="1:14" ht="12.75" x14ac:dyDescent="0.2">
      <c r="A519" s="137" t="s">
        <v>779</v>
      </c>
      <c r="B519" s="140" t="s">
        <v>961</v>
      </c>
      <c r="C519" s="103" t="s">
        <v>722</v>
      </c>
      <c r="D519" s="104" t="s">
        <v>722</v>
      </c>
      <c r="E519" s="139"/>
      <c r="F519" s="103">
        <v>58.987499999999997</v>
      </c>
      <c r="G519" s="104">
        <v>82.582499999999996</v>
      </c>
      <c r="H519" s="139"/>
      <c r="I519" s="104" t="s">
        <v>722</v>
      </c>
      <c r="J519" s="104" t="s">
        <v>722</v>
      </c>
      <c r="K519" s="104" t="s">
        <v>722</v>
      </c>
      <c r="L519" s="104" t="s">
        <v>722</v>
      </c>
      <c r="M519" s="104" t="s">
        <v>722</v>
      </c>
      <c r="N519" s="104" t="s">
        <v>722</v>
      </c>
    </row>
    <row r="520" spans="1:14" ht="12.75" x14ac:dyDescent="0.2">
      <c r="A520" s="137" t="s">
        <v>779</v>
      </c>
      <c r="B520" s="140" t="s">
        <v>962</v>
      </c>
      <c r="C520" s="103" t="s">
        <v>722</v>
      </c>
      <c r="D520" s="104" t="s">
        <v>722</v>
      </c>
      <c r="E520" s="139"/>
      <c r="F520" s="103">
        <v>68.0625</v>
      </c>
      <c r="G520" s="104">
        <v>95.287499999999994</v>
      </c>
      <c r="H520" s="139"/>
      <c r="I520" s="104" t="s">
        <v>722</v>
      </c>
      <c r="J520" s="104" t="s">
        <v>722</v>
      </c>
      <c r="K520" s="104" t="s">
        <v>722</v>
      </c>
      <c r="L520" s="104" t="s">
        <v>722</v>
      </c>
      <c r="M520" s="104" t="s">
        <v>722</v>
      </c>
      <c r="N520" s="104" t="s">
        <v>722</v>
      </c>
    </row>
    <row r="521" spans="1:14" ht="12.75" x14ac:dyDescent="0.2">
      <c r="A521" s="137" t="s">
        <v>779</v>
      </c>
      <c r="B521" s="140" t="s">
        <v>963</v>
      </c>
      <c r="C521" s="103" t="s">
        <v>722</v>
      </c>
      <c r="D521" s="104" t="s">
        <v>722</v>
      </c>
      <c r="E521" s="139"/>
      <c r="F521" s="103">
        <v>45.375</v>
      </c>
      <c r="G521" s="104">
        <v>63.524999999999999</v>
      </c>
      <c r="H521" s="139"/>
      <c r="I521" s="104" t="s">
        <v>722</v>
      </c>
      <c r="J521" s="104" t="s">
        <v>722</v>
      </c>
      <c r="K521" s="104" t="s">
        <v>722</v>
      </c>
      <c r="L521" s="104" t="s">
        <v>722</v>
      </c>
      <c r="M521" s="104" t="s">
        <v>722</v>
      </c>
      <c r="N521" s="104" t="s">
        <v>722</v>
      </c>
    </row>
    <row r="522" spans="1:14" ht="12.75" x14ac:dyDescent="0.2">
      <c r="A522" s="137" t="s">
        <v>779</v>
      </c>
      <c r="B522" s="140" t="s">
        <v>964</v>
      </c>
      <c r="C522" s="103" t="s">
        <v>722</v>
      </c>
      <c r="D522" s="104" t="s">
        <v>722</v>
      </c>
      <c r="E522" s="139"/>
      <c r="F522" s="103">
        <v>54.45</v>
      </c>
      <c r="G522" s="104">
        <v>76.23</v>
      </c>
      <c r="H522" s="139"/>
      <c r="I522" s="104" t="s">
        <v>722</v>
      </c>
      <c r="J522" s="104" t="s">
        <v>722</v>
      </c>
      <c r="K522" s="104" t="s">
        <v>722</v>
      </c>
      <c r="L522" s="104" t="s">
        <v>722</v>
      </c>
      <c r="M522" s="104" t="s">
        <v>722</v>
      </c>
      <c r="N522" s="104" t="s">
        <v>722</v>
      </c>
    </row>
    <row r="523" spans="1:14" ht="12.75" x14ac:dyDescent="0.2">
      <c r="A523" s="137" t="s">
        <v>779</v>
      </c>
      <c r="B523" s="140" t="s">
        <v>965</v>
      </c>
      <c r="C523" s="103" t="s">
        <v>722</v>
      </c>
      <c r="D523" s="104" t="s">
        <v>722</v>
      </c>
      <c r="E523" s="139"/>
      <c r="F523" s="103">
        <v>63.525000000000006</v>
      </c>
      <c r="G523" s="104">
        <v>88.935000000000002</v>
      </c>
      <c r="H523" s="139"/>
      <c r="I523" s="104" t="s">
        <v>722</v>
      </c>
      <c r="J523" s="104" t="s">
        <v>722</v>
      </c>
      <c r="K523" s="104" t="s">
        <v>722</v>
      </c>
      <c r="L523" s="104" t="s">
        <v>722</v>
      </c>
      <c r="M523" s="104" t="s">
        <v>722</v>
      </c>
      <c r="N523" s="104" t="s">
        <v>722</v>
      </c>
    </row>
    <row r="524" spans="1:14" ht="12.75" x14ac:dyDescent="0.2">
      <c r="A524" s="137" t="s">
        <v>779</v>
      </c>
      <c r="B524" s="140" t="s">
        <v>853</v>
      </c>
      <c r="C524" s="103" t="s">
        <v>722</v>
      </c>
      <c r="D524" s="104" t="s">
        <v>722</v>
      </c>
      <c r="E524" s="139"/>
      <c r="F524" s="103">
        <v>72.600000000000009</v>
      </c>
      <c r="G524" s="104">
        <v>101.64</v>
      </c>
      <c r="H524" s="139"/>
      <c r="I524" s="104" t="s">
        <v>722</v>
      </c>
      <c r="J524" s="104" t="s">
        <v>722</v>
      </c>
      <c r="K524" s="104" t="s">
        <v>722</v>
      </c>
      <c r="L524" s="104" t="s">
        <v>722</v>
      </c>
      <c r="M524" s="104" t="s">
        <v>722</v>
      </c>
      <c r="N524" s="104" t="s">
        <v>722</v>
      </c>
    </row>
    <row r="525" spans="1:14" ht="12.75" x14ac:dyDescent="0.2">
      <c r="A525" s="137" t="s">
        <v>779</v>
      </c>
      <c r="B525" s="140" t="s">
        <v>854</v>
      </c>
      <c r="C525" s="103" t="s">
        <v>722</v>
      </c>
      <c r="D525" s="104" t="s">
        <v>722</v>
      </c>
      <c r="E525" s="139"/>
      <c r="F525" s="103">
        <v>81.674999999999997</v>
      </c>
      <c r="G525" s="104">
        <v>114.34499999999998</v>
      </c>
      <c r="H525" s="139"/>
      <c r="I525" s="104" t="s">
        <v>722</v>
      </c>
      <c r="J525" s="104" t="s">
        <v>722</v>
      </c>
      <c r="K525" s="104" t="s">
        <v>722</v>
      </c>
      <c r="L525" s="104" t="s">
        <v>722</v>
      </c>
      <c r="M525" s="104" t="s">
        <v>722</v>
      </c>
      <c r="N525" s="104" t="s">
        <v>722</v>
      </c>
    </row>
    <row r="526" spans="1:14" ht="12.75" x14ac:dyDescent="0.2">
      <c r="A526" s="137" t="s">
        <v>779</v>
      </c>
      <c r="B526" s="140" t="s">
        <v>855</v>
      </c>
      <c r="C526" s="103" t="s">
        <v>722</v>
      </c>
      <c r="D526" s="104" t="s">
        <v>722</v>
      </c>
      <c r="E526" s="139"/>
      <c r="F526" s="103">
        <v>90.75</v>
      </c>
      <c r="G526" s="104">
        <v>127.05</v>
      </c>
      <c r="H526" s="139"/>
      <c r="I526" s="104" t="s">
        <v>722</v>
      </c>
      <c r="J526" s="104" t="s">
        <v>722</v>
      </c>
      <c r="K526" s="104" t="s">
        <v>722</v>
      </c>
      <c r="L526" s="104" t="s">
        <v>722</v>
      </c>
      <c r="M526" s="104" t="s">
        <v>722</v>
      </c>
      <c r="N526" s="104" t="s">
        <v>722</v>
      </c>
    </row>
    <row r="527" spans="1:14" ht="12.75" x14ac:dyDescent="0.2">
      <c r="A527" s="137" t="s">
        <v>779</v>
      </c>
      <c r="B527" s="140" t="s">
        <v>856</v>
      </c>
      <c r="C527" s="103" t="s">
        <v>722</v>
      </c>
      <c r="D527" s="104" t="s">
        <v>722</v>
      </c>
      <c r="E527" s="139"/>
      <c r="F527" s="103">
        <v>86.212500000000006</v>
      </c>
      <c r="G527" s="104">
        <v>120.69750000000001</v>
      </c>
      <c r="H527" s="139"/>
      <c r="I527" s="104" t="s">
        <v>722</v>
      </c>
      <c r="J527" s="104" t="s">
        <v>722</v>
      </c>
      <c r="K527" s="104" t="s">
        <v>722</v>
      </c>
      <c r="L527" s="104" t="s">
        <v>722</v>
      </c>
      <c r="M527" s="104" t="s">
        <v>722</v>
      </c>
      <c r="N527" s="104" t="s">
        <v>722</v>
      </c>
    </row>
    <row r="528" spans="1:14" ht="12.75" x14ac:dyDescent="0.2">
      <c r="A528" s="137" t="s">
        <v>779</v>
      </c>
      <c r="B528" s="140" t="s">
        <v>857</v>
      </c>
      <c r="C528" s="103" t="s">
        <v>722</v>
      </c>
      <c r="D528" s="104" t="s">
        <v>722</v>
      </c>
      <c r="E528" s="139"/>
      <c r="F528" s="103">
        <v>95.287499999999994</v>
      </c>
      <c r="G528" s="104">
        <v>133.40249999999997</v>
      </c>
      <c r="H528" s="139"/>
      <c r="I528" s="104" t="s">
        <v>722</v>
      </c>
      <c r="J528" s="104" t="s">
        <v>722</v>
      </c>
      <c r="K528" s="104" t="s">
        <v>722</v>
      </c>
      <c r="L528" s="104" t="s">
        <v>722</v>
      </c>
      <c r="M528" s="104" t="s">
        <v>722</v>
      </c>
      <c r="N528" s="104" t="s">
        <v>722</v>
      </c>
    </row>
    <row r="529" spans="1:14" ht="12.75" x14ac:dyDescent="0.2">
      <c r="A529" s="137" t="s">
        <v>779</v>
      </c>
      <c r="B529" s="140" t="s">
        <v>858</v>
      </c>
      <c r="C529" s="103" t="s">
        <v>722</v>
      </c>
      <c r="D529" s="104" t="s">
        <v>722</v>
      </c>
      <c r="E529" s="139"/>
      <c r="F529" s="103">
        <v>104.36249999999998</v>
      </c>
      <c r="G529" s="104">
        <v>146.10749999999996</v>
      </c>
      <c r="H529" s="139"/>
      <c r="I529" s="104" t="s">
        <v>722</v>
      </c>
      <c r="J529" s="104" t="s">
        <v>722</v>
      </c>
      <c r="K529" s="104" t="s">
        <v>722</v>
      </c>
      <c r="L529" s="104" t="s">
        <v>722</v>
      </c>
      <c r="M529" s="104" t="s">
        <v>722</v>
      </c>
      <c r="N529" s="104" t="s">
        <v>722</v>
      </c>
    </row>
    <row r="530" spans="1:14" ht="12.75" x14ac:dyDescent="0.2">
      <c r="A530" s="137" t="s">
        <v>779</v>
      </c>
      <c r="B530" s="140" t="s">
        <v>859</v>
      </c>
      <c r="C530" s="103" t="s">
        <v>722</v>
      </c>
      <c r="D530" s="104" t="s">
        <v>722</v>
      </c>
      <c r="E530" s="139"/>
      <c r="F530" s="103">
        <v>113.4375</v>
      </c>
      <c r="G530" s="104">
        <v>158.8125</v>
      </c>
      <c r="H530" s="139"/>
      <c r="I530" s="104" t="s">
        <v>722</v>
      </c>
      <c r="J530" s="104" t="s">
        <v>722</v>
      </c>
      <c r="K530" s="104" t="s">
        <v>722</v>
      </c>
      <c r="L530" s="104" t="s">
        <v>722</v>
      </c>
      <c r="M530" s="104" t="s">
        <v>722</v>
      </c>
      <c r="N530" s="104" t="s">
        <v>722</v>
      </c>
    </row>
    <row r="531" spans="1:14" ht="12.75" x14ac:dyDescent="0.2">
      <c r="A531" s="137" t="s">
        <v>779</v>
      </c>
      <c r="B531" s="140" t="s">
        <v>860</v>
      </c>
      <c r="C531" s="103" t="s">
        <v>722</v>
      </c>
      <c r="D531" s="104" t="s">
        <v>722</v>
      </c>
      <c r="E531" s="139"/>
      <c r="F531" s="103">
        <v>122.51250000000002</v>
      </c>
      <c r="G531" s="104">
        <v>171.51750000000001</v>
      </c>
      <c r="H531" s="139"/>
      <c r="I531" s="104" t="s">
        <v>722</v>
      </c>
      <c r="J531" s="104" t="s">
        <v>722</v>
      </c>
      <c r="K531" s="104" t="s">
        <v>722</v>
      </c>
      <c r="L531" s="104" t="s">
        <v>722</v>
      </c>
      <c r="M531" s="104" t="s">
        <v>722</v>
      </c>
      <c r="N531" s="104" t="s">
        <v>722</v>
      </c>
    </row>
    <row r="532" spans="1:14" ht="12.75" x14ac:dyDescent="0.2">
      <c r="A532" s="137" t="s">
        <v>779</v>
      </c>
      <c r="B532" s="140" t="s">
        <v>861</v>
      </c>
      <c r="C532" s="103" t="s">
        <v>722</v>
      </c>
      <c r="D532" s="104" t="s">
        <v>722</v>
      </c>
      <c r="E532" s="139"/>
      <c r="F532" s="103">
        <v>131.58750000000003</v>
      </c>
      <c r="G532" s="104">
        <v>184.22250000000003</v>
      </c>
      <c r="H532" s="139"/>
      <c r="I532" s="104" t="s">
        <v>722</v>
      </c>
      <c r="J532" s="104" t="s">
        <v>722</v>
      </c>
      <c r="K532" s="104" t="s">
        <v>722</v>
      </c>
      <c r="L532" s="104" t="s">
        <v>722</v>
      </c>
      <c r="M532" s="104" t="s">
        <v>722</v>
      </c>
      <c r="N532" s="104" t="s">
        <v>722</v>
      </c>
    </row>
    <row r="533" spans="1:14" ht="12.75" x14ac:dyDescent="0.2">
      <c r="A533" s="137" t="s">
        <v>779</v>
      </c>
      <c r="B533" s="140" t="s">
        <v>862</v>
      </c>
      <c r="C533" s="103" t="s">
        <v>722</v>
      </c>
      <c r="D533" s="104" t="s">
        <v>722</v>
      </c>
      <c r="E533" s="139"/>
      <c r="F533" s="103">
        <v>54.45</v>
      </c>
      <c r="G533" s="104">
        <v>76.23</v>
      </c>
      <c r="H533" s="139"/>
      <c r="I533" s="104" t="s">
        <v>722</v>
      </c>
      <c r="J533" s="104" t="s">
        <v>722</v>
      </c>
      <c r="K533" s="104" t="s">
        <v>722</v>
      </c>
      <c r="L533" s="104" t="s">
        <v>722</v>
      </c>
      <c r="M533" s="104" t="s">
        <v>722</v>
      </c>
      <c r="N533" s="104" t="s">
        <v>722</v>
      </c>
    </row>
    <row r="534" spans="1:14" ht="12.75" x14ac:dyDescent="0.2">
      <c r="A534" s="137" t="s">
        <v>779</v>
      </c>
      <c r="B534" s="140" t="s">
        <v>863</v>
      </c>
      <c r="C534" s="103" t="s">
        <v>722</v>
      </c>
      <c r="D534" s="104" t="s">
        <v>722</v>
      </c>
      <c r="E534" s="139"/>
      <c r="F534" s="103">
        <v>63.525000000000006</v>
      </c>
      <c r="G534" s="104">
        <v>88.935000000000002</v>
      </c>
      <c r="H534" s="139"/>
      <c r="I534" s="104" t="s">
        <v>722</v>
      </c>
      <c r="J534" s="104" t="s">
        <v>722</v>
      </c>
      <c r="K534" s="104" t="s">
        <v>722</v>
      </c>
      <c r="L534" s="104" t="s">
        <v>722</v>
      </c>
      <c r="M534" s="104" t="s">
        <v>722</v>
      </c>
      <c r="N534" s="104" t="s">
        <v>722</v>
      </c>
    </row>
    <row r="535" spans="1:14" ht="12.75" x14ac:dyDescent="0.2">
      <c r="A535" s="137" t="s">
        <v>779</v>
      </c>
      <c r="B535" s="140" t="s">
        <v>864</v>
      </c>
      <c r="C535" s="103" t="s">
        <v>722</v>
      </c>
      <c r="D535" s="104" t="s">
        <v>722</v>
      </c>
      <c r="E535" s="139"/>
      <c r="F535" s="103">
        <v>72.600000000000009</v>
      </c>
      <c r="G535" s="104">
        <v>101.64</v>
      </c>
      <c r="H535" s="139"/>
      <c r="I535" s="104" t="s">
        <v>722</v>
      </c>
      <c r="J535" s="104" t="s">
        <v>722</v>
      </c>
      <c r="K535" s="104" t="s">
        <v>722</v>
      </c>
      <c r="L535" s="104" t="s">
        <v>722</v>
      </c>
      <c r="M535" s="104" t="s">
        <v>722</v>
      </c>
      <c r="N535" s="104" t="s">
        <v>722</v>
      </c>
    </row>
    <row r="536" spans="1:14" ht="12.75" x14ac:dyDescent="0.2">
      <c r="A536" s="137" t="s">
        <v>779</v>
      </c>
      <c r="B536" s="140" t="s">
        <v>865</v>
      </c>
      <c r="C536" s="103" t="s">
        <v>722</v>
      </c>
      <c r="D536" s="104" t="s">
        <v>722</v>
      </c>
      <c r="E536" s="139"/>
      <c r="F536" s="103">
        <v>68.0625</v>
      </c>
      <c r="G536" s="104">
        <v>95.287499999999994</v>
      </c>
      <c r="H536" s="139"/>
      <c r="I536" s="104" t="s">
        <v>722</v>
      </c>
      <c r="J536" s="104" t="s">
        <v>722</v>
      </c>
      <c r="K536" s="104" t="s">
        <v>722</v>
      </c>
      <c r="L536" s="104" t="s">
        <v>722</v>
      </c>
      <c r="M536" s="104" t="s">
        <v>722</v>
      </c>
      <c r="N536" s="104" t="s">
        <v>722</v>
      </c>
    </row>
    <row r="537" spans="1:14" ht="12.75" x14ac:dyDescent="0.2">
      <c r="A537" s="137" t="s">
        <v>779</v>
      </c>
      <c r="B537" s="140" t="s">
        <v>866</v>
      </c>
      <c r="C537" s="103" t="s">
        <v>722</v>
      </c>
      <c r="D537" s="104" t="s">
        <v>722</v>
      </c>
      <c r="E537" s="139"/>
      <c r="F537" s="103">
        <v>77.137500000000003</v>
      </c>
      <c r="G537" s="104">
        <v>107.99249999999999</v>
      </c>
      <c r="H537" s="139"/>
      <c r="I537" s="104" t="s">
        <v>722</v>
      </c>
      <c r="J537" s="104" t="s">
        <v>722</v>
      </c>
      <c r="K537" s="104" t="s">
        <v>722</v>
      </c>
      <c r="L537" s="104" t="s">
        <v>722</v>
      </c>
      <c r="M537" s="104" t="s">
        <v>722</v>
      </c>
      <c r="N537" s="104" t="s">
        <v>722</v>
      </c>
    </row>
    <row r="538" spans="1:14" ht="12.75" x14ac:dyDescent="0.2">
      <c r="A538" s="137" t="s">
        <v>779</v>
      </c>
      <c r="B538" s="140" t="s">
        <v>867</v>
      </c>
      <c r="C538" s="103" t="s">
        <v>722</v>
      </c>
      <c r="D538" s="104" t="s">
        <v>722</v>
      </c>
      <c r="E538" s="139"/>
      <c r="F538" s="103">
        <v>86.212500000000006</v>
      </c>
      <c r="G538" s="104">
        <v>120.69750000000001</v>
      </c>
      <c r="H538" s="139"/>
      <c r="I538" s="104" t="s">
        <v>722</v>
      </c>
      <c r="J538" s="104" t="s">
        <v>722</v>
      </c>
      <c r="K538" s="104" t="s">
        <v>722</v>
      </c>
      <c r="L538" s="104" t="s">
        <v>722</v>
      </c>
      <c r="M538" s="104" t="s">
        <v>722</v>
      </c>
      <c r="N538" s="104" t="s">
        <v>722</v>
      </c>
    </row>
    <row r="539" spans="1:14" ht="12.75" x14ac:dyDescent="0.2">
      <c r="A539" s="137" t="s">
        <v>779</v>
      </c>
      <c r="B539" s="140" t="s">
        <v>868</v>
      </c>
      <c r="C539" s="103" t="s">
        <v>722</v>
      </c>
      <c r="D539" s="104" t="s">
        <v>722</v>
      </c>
      <c r="E539" s="139"/>
      <c r="F539" s="103">
        <v>63.525000000000006</v>
      </c>
      <c r="G539" s="104">
        <v>88.935000000000002</v>
      </c>
      <c r="H539" s="139"/>
      <c r="I539" s="104" t="s">
        <v>722</v>
      </c>
      <c r="J539" s="104" t="s">
        <v>722</v>
      </c>
      <c r="K539" s="104" t="s">
        <v>722</v>
      </c>
      <c r="L539" s="104" t="s">
        <v>722</v>
      </c>
      <c r="M539" s="104" t="s">
        <v>722</v>
      </c>
      <c r="N539" s="104" t="s">
        <v>722</v>
      </c>
    </row>
    <row r="540" spans="1:14" ht="12.75" x14ac:dyDescent="0.2">
      <c r="A540" s="137" t="s">
        <v>779</v>
      </c>
      <c r="B540" s="140" t="s">
        <v>869</v>
      </c>
      <c r="C540" s="103" t="s">
        <v>722</v>
      </c>
      <c r="D540" s="104" t="s">
        <v>722</v>
      </c>
      <c r="E540" s="139"/>
      <c r="F540" s="103">
        <v>72.600000000000009</v>
      </c>
      <c r="G540" s="104">
        <v>101.64</v>
      </c>
      <c r="H540" s="139"/>
      <c r="I540" s="104" t="s">
        <v>722</v>
      </c>
      <c r="J540" s="104" t="s">
        <v>722</v>
      </c>
      <c r="K540" s="104" t="s">
        <v>722</v>
      </c>
      <c r="L540" s="104" t="s">
        <v>722</v>
      </c>
      <c r="M540" s="104" t="s">
        <v>722</v>
      </c>
      <c r="N540" s="104" t="s">
        <v>722</v>
      </c>
    </row>
    <row r="541" spans="1:14" ht="12.75" x14ac:dyDescent="0.2">
      <c r="A541" s="137" t="s">
        <v>779</v>
      </c>
      <c r="B541" s="140" t="s">
        <v>870</v>
      </c>
      <c r="C541" s="103" t="s">
        <v>722</v>
      </c>
      <c r="D541" s="104" t="s">
        <v>722</v>
      </c>
      <c r="E541" s="139"/>
      <c r="F541" s="103">
        <v>81.674999999999997</v>
      </c>
      <c r="G541" s="104">
        <v>114.34499999999998</v>
      </c>
      <c r="H541" s="139"/>
      <c r="I541" s="104" t="s">
        <v>722</v>
      </c>
      <c r="J541" s="104" t="s">
        <v>722</v>
      </c>
      <c r="K541" s="104" t="s">
        <v>722</v>
      </c>
      <c r="L541" s="104" t="s">
        <v>722</v>
      </c>
      <c r="M541" s="104" t="s">
        <v>722</v>
      </c>
      <c r="N541" s="104" t="s">
        <v>722</v>
      </c>
    </row>
    <row r="542" spans="1:14" ht="12.75" x14ac:dyDescent="0.2">
      <c r="A542" s="137" t="s">
        <v>779</v>
      </c>
      <c r="B542" s="140" t="s">
        <v>871</v>
      </c>
      <c r="C542" s="103" t="s">
        <v>722</v>
      </c>
      <c r="D542" s="104" t="s">
        <v>722</v>
      </c>
      <c r="E542" s="139"/>
      <c r="F542" s="103">
        <v>58.987499999999997</v>
      </c>
      <c r="G542" s="104">
        <v>82.582499999999996</v>
      </c>
      <c r="H542" s="139"/>
      <c r="I542" s="104" t="s">
        <v>722</v>
      </c>
      <c r="J542" s="104" t="s">
        <v>722</v>
      </c>
      <c r="K542" s="104" t="s">
        <v>722</v>
      </c>
      <c r="L542" s="104" t="s">
        <v>722</v>
      </c>
      <c r="M542" s="104" t="s">
        <v>722</v>
      </c>
      <c r="N542" s="104" t="s">
        <v>722</v>
      </c>
    </row>
    <row r="543" spans="1:14" ht="12.75" x14ac:dyDescent="0.2">
      <c r="A543" s="137" t="s">
        <v>779</v>
      </c>
      <c r="B543" s="140" t="s">
        <v>872</v>
      </c>
      <c r="C543" s="103" t="s">
        <v>722</v>
      </c>
      <c r="D543" s="104" t="s">
        <v>722</v>
      </c>
      <c r="E543" s="139"/>
      <c r="F543" s="103">
        <v>68.0625</v>
      </c>
      <c r="G543" s="104">
        <v>95.287499999999994</v>
      </c>
      <c r="H543" s="139"/>
      <c r="I543" s="104" t="s">
        <v>722</v>
      </c>
      <c r="J543" s="104" t="s">
        <v>722</v>
      </c>
      <c r="K543" s="104" t="s">
        <v>722</v>
      </c>
      <c r="L543" s="104" t="s">
        <v>722</v>
      </c>
      <c r="M543" s="104" t="s">
        <v>722</v>
      </c>
      <c r="N543" s="104" t="s">
        <v>722</v>
      </c>
    </row>
    <row r="544" spans="1:14" ht="12.75" x14ac:dyDescent="0.2">
      <c r="A544" s="137" t="s">
        <v>779</v>
      </c>
      <c r="B544" s="140" t="s">
        <v>873</v>
      </c>
      <c r="C544" s="103" t="s">
        <v>722</v>
      </c>
      <c r="D544" s="104" t="s">
        <v>722</v>
      </c>
      <c r="E544" s="139"/>
      <c r="F544" s="103">
        <v>77.137500000000003</v>
      </c>
      <c r="G544" s="104">
        <v>107.99249999999999</v>
      </c>
      <c r="H544" s="139"/>
      <c r="I544" s="104" t="s">
        <v>722</v>
      </c>
      <c r="J544" s="104" t="s">
        <v>722</v>
      </c>
      <c r="K544" s="104" t="s">
        <v>722</v>
      </c>
      <c r="L544" s="104" t="s">
        <v>722</v>
      </c>
      <c r="M544" s="104" t="s">
        <v>722</v>
      </c>
      <c r="N544" s="104" t="s">
        <v>722</v>
      </c>
    </row>
    <row r="545" spans="1:14" ht="12.75" x14ac:dyDescent="0.2">
      <c r="A545" s="137" t="s">
        <v>779</v>
      </c>
      <c r="B545" s="140" t="s">
        <v>874</v>
      </c>
      <c r="C545" s="103" t="s">
        <v>722</v>
      </c>
      <c r="D545" s="104" t="s">
        <v>722</v>
      </c>
      <c r="E545" s="139"/>
      <c r="F545" s="103">
        <v>63.525000000000006</v>
      </c>
      <c r="G545" s="104">
        <v>88.935000000000002</v>
      </c>
      <c r="H545" s="139"/>
      <c r="I545" s="104" t="s">
        <v>722</v>
      </c>
      <c r="J545" s="104" t="s">
        <v>722</v>
      </c>
      <c r="K545" s="104" t="s">
        <v>722</v>
      </c>
      <c r="L545" s="104" t="s">
        <v>722</v>
      </c>
      <c r="M545" s="104" t="s">
        <v>722</v>
      </c>
      <c r="N545" s="104" t="s">
        <v>722</v>
      </c>
    </row>
    <row r="546" spans="1:14" ht="12.75" x14ac:dyDescent="0.2">
      <c r="A546" s="137" t="s">
        <v>779</v>
      </c>
      <c r="B546" s="140" t="s">
        <v>875</v>
      </c>
      <c r="C546" s="103" t="s">
        <v>722</v>
      </c>
      <c r="D546" s="104" t="s">
        <v>722</v>
      </c>
      <c r="E546" s="139"/>
      <c r="F546" s="103">
        <v>72.600000000000009</v>
      </c>
      <c r="G546" s="104">
        <v>101.64</v>
      </c>
      <c r="H546" s="139"/>
      <c r="I546" s="104" t="s">
        <v>722</v>
      </c>
      <c r="J546" s="104" t="s">
        <v>722</v>
      </c>
      <c r="K546" s="104" t="s">
        <v>722</v>
      </c>
      <c r="L546" s="104" t="s">
        <v>722</v>
      </c>
      <c r="M546" s="104" t="s">
        <v>722</v>
      </c>
      <c r="N546" s="104" t="s">
        <v>722</v>
      </c>
    </row>
    <row r="547" spans="1:14" ht="12.75" x14ac:dyDescent="0.2">
      <c r="A547" s="137" t="s">
        <v>779</v>
      </c>
      <c r="B547" s="140" t="s">
        <v>876</v>
      </c>
      <c r="C547" s="103" t="s">
        <v>722</v>
      </c>
      <c r="D547" s="104" t="s">
        <v>722</v>
      </c>
      <c r="E547" s="139"/>
      <c r="F547" s="103">
        <v>81.674999999999997</v>
      </c>
      <c r="G547" s="104">
        <v>114.34499999999998</v>
      </c>
      <c r="H547" s="139"/>
      <c r="I547" s="104" t="s">
        <v>722</v>
      </c>
      <c r="J547" s="104" t="s">
        <v>722</v>
      </c>
      <c r="K547" s="104" t="s">
        <v>722</v>
      </c>
      <c r="L547" s="104" t="s">
        <v>722</v>
      </c>
      <c r="M547" s="104" t="s">
        <v>722</v>
      </c>
      <c r="N547" s="104" t="s">
        <v>722</v>
      </c>
    </row>
    <row r="548" spans="1:14" ht="12.75" x14ac:dyDescent="0.2">
      <c r="A548" s="137" t="s">
        <v>779</v>
      </c>
      <c r="B548" s="140" t="s">
        <v>877</v>
      </c>
      <c r="C548" s="103" t="s">
        <v>722</v>
      </c>
      <c r="D548" s="104" t="s">
        <v>722</v>
      </c>
      <c r="E548" s="139"/>
      <c r="F548" s="103">
        <v>72.600000000000009</v>
      </c>
      <c r="G548" s="104">
        <v>101.64</v>
      </c>
      <c r="H548" s="139"/>
      <c r="I548" s="104" t="s">
        <v>722</v>
      </c>
      <c r="J548" s="104" t="s">
        <v>722</v>
      </c>
      <c r="K548" s="104" t="s">
        <v>722</v>
      </c>
      <c r="L548" s="104" t="s">
        <v>722</v>
      </c>
      <c r="M548" s="104" t="s">
        <v>722</v>
      </c>
      <c r="N548" s="104" t="s">
        <v>722</v>
      </c>
    </row>
    <row r="549" spans="1:14" ht="12.75" x14ac:dyDescent="0.2">
      <c r="A549" s="137" t="s">
        <v>779</v>
      </c>
      <c r="B549" s="140" t="s">
        <v>878</v>
      </c>
      <c r="C549" s="103" t="s">
        <v>722</v>
      </c>
      <c r="D549" s="104" t="s">
        <v>722</v>
      </c>
      <c r="E549" s="139"/>
      <c r="F549" s="103">
        <v>81.674999999999997</v>
      </c>
      <c r="G549" s="104">
        <v>114.34499999999998</v>
      </c>
      <c r="H549" s="139"/>
      <c r="I549" s="104" t="s">
        <v>722</v>
      </c>
      <c r="J549" s="104" t="s">
        <v>722</v>
      </c>
      <c r="K549" s="104" t="s">
        <v>722</v>
      </c>
      <c r="L549" s="104" t="s">
        <v>722</v>
      </c>
      <c r="M549" s="104" t="s">
        <v>722</v>
      </c>
      <c r="N549" s="104" t="s">
        <v>722</v>
      </c>
    </row>
    <row r="550" spans="1:14" ht="12.75" x14ac:dyDescent="0.2">
      <c r="A550" s="137" t="s">
        <v>779</v>
      </c>
      <c r="B550" s="140" t="s">
        <v>879</v>
      </c>
      <c r="C550" s="103" t="s">
        <v>722</v>
      </c>
      <c r="D550" s="104" t="s">
        <v>722</v>
      </c>
      <c r="E550" s="139"/>
      <c r="F550" s="103">
        <v>90.75</v>
      </c>
      <c r="G550" s="104">
        <v>127.05</v>
      </c>
      <c r="H550" s="139"/>
      <c r="I550" s="104" t="s">
        <v>722</v>
      </c>
      <c r="J550" s="104" t="s">
        <v>722</v>
      </c>
      <c r="K550" s="104" t="s">
        <v>722</v>
      </c>
      <c r="L550" s="104" t="s">
        <v>722</v>
      </c>
      <c r="M550" s="104" t="s">
        <v>722</v>
      </c>
      <c r="N550" s="104" t="s">
        <v>722</v>
      </c>
    </row>
    <row r="551" spans="1:14" ht="12.75" x14ac:dyDescent="0.2">
      <c r="A551" s="137" t="s">
        <v>779</v>
      </c>
      <c r="B551" s="140" t="s">
        <v>880</v>
      </c>
      <c r="C551" s="103" t="s">
        <v>722</v>
      </c>
      <c r="D551" s="104" t="s">
        <v>722</v>
      </c>
      <c r="E551" s="139"/>
      <c r="F551" s="103">
        <v>99.824999999999989</v>
      </c>
      <c r="G551" s="104">
        <v>139.75499999999997</v>
      </c>
      <c r="H551" s="139"/>
      <c r="I551" s="104" t="s">
        <v>722</v>
      </c>
      <c r="J551" s="104" t="s">
        <v>722</v>
      </c>
      <c r="K551" s="104" t="s">
        <v>722</v>
      </c>
      <c r="L551" s="104" t="s">
        <v>722</v>
      </c>
      <c r="M551" s="104" t="s">
        <v>722</v>
      </c>
      <c r="N551" s="104" t="s">
        <v>722</v>
      </c>
    </row>
    <row r="552" spans="1:14" ht="12.75" x14ac:dyDescent="0.2">
      <c r="A552" s="137" t="s">
        <v>779</v>
      </c>
      <c r="B552" s="140" t="s">
        <v>881</v>
      </c>
      <c r="C552" s="103" t="s">
        <v>722</v>
      </c>
      <c r="D552" s="104" t="s">
        <v>722</v>
      </c>
      <c r="E552" s="139"/>
      <c r="F552" s="103">
        <v>45.375</v>
      </c>
      <c r="G552" s="104">
        <v>63.524999999999999</v>
      </c>
      <c r="H552" s="139"/>
      <c r="I552" s="104" t="s">
        <v>722</v>
      </c>
      <c r="J552" s="104" t="s">
        <v>722</v>
      </c>
      <c r="K552" s="104" t="s">
        <v>722</v>
      </c>
      <c r="L552" s="104" t="s">
        <v>722</v>
      </c>
      <c r="M552" s="104" t="s">
        <v>722</v>
      </c>
      <c r="N552" s="104" t="s">
        <v>722</v>
      </c>
    </row>
    <row r="553" spans="1:14" ht="12.75" x14ac:dyDescent="0.2">
      <c r="A553" s="137" t="s">
        <v>779</v>
      </c>
      <c r="B553" s="140" t="s">
        <v>882</v>
      </c>
      <c r="C553" s="103" t="s">
        <v>722</v>
      </c>
      <c r="D553" s="104" t="s">
        <v>722</v>
      </c>
      <c r="E553" s="139"/>
      <c r="F553" s="103">
        <v>54.45</v>
      </c>
      <c r="G553" s="104">
        <v>76.23</v>
      </c>
      <c r="H553" s="139"/>
      <c r="I553" s="104" t="s">
        <v>722</v>
      </c>
      <c r="J553" s="104" t="s">
        <v>722</v>
      </c>
      <c r="K553" s="104" t="s">
        <v>722</v>
      </c>
      <c r="L553" s="104" t="s">
        <v>722</v>
      </c>
      <c r="M553" s="104" t="s">
        <v>722</v>
      </c>
      <c r="N553" s="104" t="s">
        <v>722</v>
      </c>
    </row>
    <row r="554" spans="1:14" ht="12.75" x14ac:dyDescent="0.2">
      <c r="A554" s="137" t="s">
        <v>779</v>
      </c>
      <c r="B554" s="140" t="s">
        <v>883</v>
      </c>
      <c r="C554" s="103" t="s">
        <v>722</v>
      </c>
      <c r="D554" s="104" t="s">
        <v>722</v>
      </c>
      <c r="E554" s="139"/>
      <c r="F554" s="103">
        <v>63.525000000000006</v>
      </c>
      <c r="G554" s="104">
        <v>88.935000000000002</v>
      </c>
      <c r="H554" s="139"/>
      <c r="I554" s="104" t="s">
        <v>722</v>
      </c>
      <c r="J554" s="104" t="s">
        <v>722</v>
      </c>
      <c r="K554" s="104" t="s">
        <v>722</v>
      </c>
      <c r="L554" s="104" t="s">
        <v>722</v>
      </c>
      <c r="M554" s="104" t="s">
        <v>722</v>
      </c>
      <c r="N554" s="104" t="s">
        <v>722</v>
      </c>
    </row>
    <row r="555" spans="1:14" ht="12.75" x14ac:dyDescent="0.2">
      <c r="A555" s="137" t="s">
        <v>779</v>
      </c>
      <c r="B555" s="140" t="s">
        <v>884</v>
      </c>
      <c r="C555" s="103" t="s">
        <v>722</v>
      </c>
      <c r="D555" s="104" t="s">
        <v>722</v>
      </c>
      <c r="E555" s="139"/>
      <c r="F555" s="103">
        <v>86.212500000000006</v>
      </c>
      <c r="G555" s="104">
        <v>120.69750000000001</v>
      </c>
      <c r="H555" s="139"/>
      <c r="I555" s="104" t="s">
        <v>722</v>
      </c>
      <c r="J555" s="104" t="s">
        <v>722</v>
      </c>
      <c r="K555" s="104" t="s">
        <v>722</v>
      </c>
      <c r="L555" s="104" t="s">
        <v>722</v>
      </c>
      <c r="M555" s="104" t="s">
        <v>722</v>
      </c>
      <c r="N555" s="104" t="s">
        <v>722</v>
      </c>
    </row>
    <row r="556" spans="1:14" ht="12.75" x14ac:dyDescent="0.2">
      <c r="A556" s="137" t="s">
        <v>779</v>
      </c>
      <c r="B556" s="140" t="s">
        <v>885</v>
      </c>
      <c r="C556" s="103" t="s">
        <v>722</v>
      </c>
      <c r="D556" s="104" t="s">
        <v>722</v>
      </c>
      <c r="E556" s="139"/>
      <c r="F556" s="103">
        <v>95.287499999999994</v>
      </c>
      <c r="G556" s="104">
        <v>133.40249999999997</v>
      </c>
      <c r="H556" s="139"/>
      <c r="I556" s="104" t="s">
        <v>722</v>
      </c>
      <c r="J556" s="104" t="s">
        <v>722</v>
      </c>
      <c r="K556" s="104" t="s">
        <v>722</v>
      </c>
      <c r="L556" s="104" t="s">
        <v>722</v>
      </c>
      <c r="M556" s="104" t="s">
        <v>722</v>
      </c>
      <c r="N556" s="104" t="s">
        <v>722</v>
      </c>
    </row>
    <row r="557" spans="1:14" ht="12.75" x14ac:dyDescent="0.2">
      <c r="A557" s="137" t="s">
        <v>779</v>
      </c>
      <c r="B557" s="140" t="s">
        <v>886</v>
      </c>
      <c r="C557" s="103" t="s">
        <v>722</v>
      </c>
      <c r="D557" s="104" t="s">
        <v>722</v>
      </c>
      <c r="E557" s="139"/>
      <c r="F557" s="103">
        <v>104.36249999999998</v>
      </c>
      <c r="G557" s="104">
        <v>146.10749999999996</v>
      </c>
      <c r="H557" s="139"/>
      <c r="I557" s="104" t="s">
        <v>722</v>
      </c>
      <c r="J557" s="104" t="s">
        <v>722</v>
      </c>
      <c r="K557" s="104" t="s">
        <v>722</v>
      </c>
      <c r="L557" s="104" t="s">
        <v>722</v>
      </c>
      <c r="M557" s="104" t="s">
        <v>722</v>
      </c>
      <c r="N557" s="104" t="s">
        <v>722</v>
      </c>
    </row>
    <row r="558" spans="1:14" ht="12.75" x14ac:dyDescent="0.2">
      <c r="A558" s="137" t="s">
        <v>779</v>
      </c>
      <c r="B558" s="140" t="s">
        <v>887</v>
      </c>
      <c r="C558" s="103" t="s">
        <v>722</v>
      </c>
      <c r="D558" s="104" t="s">
        <v>722</v>
      </c>
      <c r="E558" s="139"/>
      <c r="F558" s="103">
        <v>113.4375</v>
      </c>
      <c r="G558" s="104">
        <v>158.8125</v>
      </c>
      <c r="H558" s="139"/>
      <c r="I558" s="104" t="s">
        <v>722</v>
      </c>
      <c r="J558" s="104" t="s">
        <v>722</v>
      </c>
      <c r="K558" s="104" t="s">
        <v>722</v>
      </c>
      <c r="L558" s="104" t="s">
        <v>722</v>
      </c>
      <c r="M558" s="104" t="s">
        <v>722</v>
      </c>
      <c r="N558" s="104" t="s">
        <v>722</v>
      </c>
    </row>
    <row r="559" spans="1:14" ht="12.75" x14ac:dyDescent="0.2">
      <c r="A559" s="137" t="s">
        <v>779</v>
      </c>
      <c r="B559" s="140" t="s">
        <v>888</v>
      </c>
      <c r="C559" s="103" t="s">
        <v>722</v>
      </c>
      <c r="D559" s="104" t="s">
        <v>722</v>
      </c>
      <c r="E559" s="139"/>
      <c r="F559" s="103">
        <v>117.97499999999999</v>
      </c>
      <c r="G559" s="104">
        <v>165.16499999999999</v>
      </c>
      <c r="H559" s="139"/>
      <c r="I559" s="104" t="s">
        <v>722</v>
      </c>
      <c r="J559" s="104" t="s">
        <v>722</v>
      </c>
      <c r="K559" s="104" t="s">
        <v>722</v>
      </c>
      <c r="L559" s="104" t="s">
        <v>722</v>
      </c>
      <c r="M559" s="104" t="s">
        <v>722</v>
      </c>
      <c r="N559" s="104" t="s">
        <v>722</v>
      </c>
    </row>
    <row r="560" spans="1:14" ht="12.75" x14ac:dyDescent="0.2">
      <c r="A560" s="137" t="s">
        <v>779</v>
      </c>
      <c r="B560" s="140" t="s">
        <v>889</v>
      </c>
      <c r="C560" s="103" t="s">
        <v>722</v>
      </c>
      <c r="D560" s="104" t="s">
        <v>722</v>
      </c>
      <c r="E560" s="139"/>
      <c r="F560" s="103">
        <v>81.674999999999997</v>
      </c>
      <c r="G560" s="104">
        <v>114.34499999999998</v>
      </c>
      <c r="H560" s="139"/>
      <c r="I560" s="104" t="s">
        <v>722</v>
      </c>
      <c r="J560" s="104" t="s">
        <v>722</v>
      </c>
      <c r="K560" s="104" t="s">
        <v>722</v>
      </c>
      <c r="L560" s="104" t="s">
        <v>722</v>
      </c>
      <c r="M560" s="104" t="s">
        <v>722</v>
      </c>
      <c r="N560" s="104" t="s">
        <v>722</v>
      </c>
    </row>
    <row r="561" spans="1:14" ht="12.75" x14ac:dyDescent="0.2">
      <c r="A561" s="137" t="s">
        <v>779</v>
      </c>
      <c r="B561" s="140" t="s">
        <v>890</v>
      </c>
      <c r="C561" s="103" t="s">
        <v>722</v>
      </c>
      <c r="D561" s="104" t="s">
        <v>722</v>
      </c>
      <c r="E561" s="139"/>
      <c r="F561" s="103">
        <v>90.75</v>
      </c>
      <c r="G561" s="104">
        <v>127.05</v>
      </c>
      <c r="H561" s="139"/>
      <c r="I561" s="104" t="s">
        <v>722</v>
      </c>
      <c r="J561" s="104" t="s">
        <v>722</v>
      </c>
      <c r="K561" s="104" t="s">
        <v>722</v>
      </c>
      <c r="L561" s="104" t="s">
        <v>722</v>
      </c>
      <c r="M561" s="104" t="s">
        <v>722</v>
      </c>
      <c r="N561" s="104" t="s">
        <v>722</v>
      </c>
    </row>
    <row r="562" spans="1:14" ht="12.75" x14ac:dyDescent="0.2">
      <c r="A562" s="137" t="s">
        <v>779</v>
      </c>
      <c r="B562" s="140" t="s">
        <v>891</v>
      </c>
      <c r="C562" s="103" t="s">
        <v>722</v>
      </c>
      <c r="D562" s="104" t="s">
        <v>722</v>
      </c>
      <c r="E562" s="139"/>
      <c r="F562" s="103">
        <v>99.824999999999989</v>
      </c>
      <c r="G562" s="104">
        <v>139.75499999999997</v>
      </c>
      <c r="H562" s="139"/>
      <c r="I562" s="104" t="s">
        <v>722</v>
      </c>
      <c r="J562" s="104" t="s">
        <v>722</v>
      </c>
      <c r="K562" s="104" t="s">
        <v>722</v>
      </c>
      <c r="L562" s="104" t="s">
        <v>722</v>
      </c>
      <c r="M562" s="104" t="s">
        <v>722</v>
      </c>
      <c r="N562" s="104" t="s">
        <v>722</v>
      </c>
    </row>
    <row r="563" spans="1:14" ht="12.75" x14ac:dyDescent="0.2">
      <c r="A563" s="137" t="s">
        <v>779</v>
      </c>
      <c r="B563" s="140" t="s">
        <v>892</v>
      </c>
      <c r="C563" s="103" t="s">
        <v>722</v>
      </c>
      <c r="D563" s="104" t="s">
        <v>722</v>
      </c>
      <c r="E563" s="139"/>
      <c r="F563" s="103">
        <v>86.212500000000006</v>
      </c>
      <c r="G563" s="104">
        <v>120.69750000000001</v>
      </c>
      <c r="H563" s="139"/>
      <c r="I563" s="104" t="s">
        <v>722</v>
      </c>
      <c r="J563" s="104" t="s">
        <v>722</v>
      </c>
      <c r="K563" s="104" t="s">
        <v>722</v>
      </c>
      <c r="L563" s="104" t="s">
        <v>722</v>
      </c>
      <c r="M563" s="104" t="s">
        <v>722</v>
      </c>
      <c r="N563" s="104" t="s">
        <v>722</v>
      </c>
    </row>
    <row r="564" spans="1:14" ht="12.75" x14ac:dyDescent="0.2">
      <c r="A564" s="137" t="s">
        <v>779</v>
      </c>
      <c r="B564" s="140" t="s">
        <v>893</v>
      </c>
      <c r="C564" s="103" t="s">
        <v>722</v>
      </c>
      <c r="D564" s="104" t="s">
        <v>722</v>
      </c>
      <c r="E564" s="139"/>
      <c r="F564" s="103">
        <v>95.287499999999994</v>
      </c>
      <c r="G564" s="104">
        <v>133.40249999999997</v>
      </c>
      <c r="H564" s="139"/>
      <c r="I564" s="104" t="s">
        <v>722</v>
      </c>
      <c r="J564" s="104" t="s">
        <v>722</v>
      </c>
      <c r="K564" s="104" t="s">
        <v>722</v>
      </c>
      <c r="L564" s="104" t="s">
        <v>722</v>
      </c>
      <c r="M564" s="104" t="s">
        <v>722</v>
      </c>
      <c r="N564" s="104" t="s">
        <v>722</v>
      </c>
    </row>
    <row r="565" spans="1:14" ht="12.75" x14ac:dyDescent="0.2">
      <c r="A565" s="137" t="s">
        <v>779</v>
      </c>
      <c r="B565" s="140" t="s">
        <v>894</v>
      </c>
      <c r="C565" s="103" t="s">
        <v>722</v>
      </c>
      <c r="D565" s="104" t="s">
        <v>722</v>
      </c>
      <c r="E565" s="139"/>
      <c r="F565" s="103">
        <v>104.36249999999998</v>
      </c>
      <c r="G565" s="104">
        <v>146.10749999999996</v>
      </c>
      <c r="H565" s="139"/>
      <c r="I565" s="104" t="s">
        <v>722</v>
      </c>
      <c r="J565" s="104" t="s">
        <v>722</v>
      </c>
      <c r="K565" s="104" t="s">
        <v>722</v>
      </c>
      <c r="L565" s="104" t="s">
        <v>722</v>
      </c>
      <c r="M565" s="104" t="s">
        <v>722</v>
      </c>
      <c r="N565" s="104" t="s">
        <v>722</v>
      </c>
    </row>
    <row r="566" spans="1:14" ht="12.75" x14ac:dyDescent="0.2">
      <c r="A566" s="137" t="s">
        <v>779</v>
      </c>
      <c r="B566" s="140" t="s">
        <v>895</v>
      </c>
      <c r="C566" s="103" t="s">
        <v>722</v>
      </c>
      <c r="D566" s="104" t="s">
        <v>722</v>
      </c>
      <c r="E566" s="139"/>
      <c r="F566" s="103">
        <v>81.674999999999997</v>
      </c>
      <c r="G566" s="104">
        <v>114.34499999999998</v>
      </c>
      <c r="H566" s="139"/>
      <c r="I566" s="104" t="s">
        <v>722</v>
      </c>
      <c r="J566" s="104" t="s">
        <v>722</v>
      </c>
      <c r="K566" s="104" t="s">
        <v>722</v>
      </c>
      <c r="L566" s="104" t="s">
        <v>722</v>
      </c>
      <c r="M566" s="104" t="s">
        <v>722</v>
      </c>
      <c r="N566" s="104" t="s">
        <v>722</v>
      </c>
    </row>
    <row r="567" spans="1:14" ht="12.75" x14ac:dyDescent="0.2">
      <c r="A567" s="137" t="s">
        <v>779</v>
      </c>
      <c r="B567" s="140" t="s">
        <v>896</v>
      </c>
      <c r="C567" s="103" t="s">
        <v>722</v>
      </c>
      <c r="D567" s="104" t="s">
        <v>722</v>
      </c>
      <c r="E567" s="139"/>
      <c r="F567" s="103">
        <v>90.75</v>
      </c>
      <c r="G567" s="104">
        <v>127.05</v>
      </c>
      <c r="H567" s="139"/>
      <c r="I567" s="104" t="s">
        <v>722</v>
      </c>
      <c r="J567" s="104" t="s">
        <v>722</v>
      </c>
      <c r="K567" s="104" t="s">
        <v>722</v>
      </c>
      <c r="L567" s="104" t="s">
        <v>722</v>
      </c>
      <c r="M567" s="104" t="s">
        <v>722</v>
      </c>
      <c r="N567" s="104" t="s">
        <v>722</v>
      </c>
    </row>
    <row r="568" spans="1:14" ht="12.75" x14ac:dyDescent="0.2">
      <c r="A568" s="137" t="s">
        <v>779</v>
      </c>
      <c r="B568" s="140" t="s">
        <v>897</v>
      </c>
      <c r="C568" s="103" t="s">
        <v>722</v>
      </c>
      <c r="D568" s="104" t="s">
        <v>722</v>
      </c>
      <c r="E568" s="139"/>
      <c r="F568" s="103">
        <v>99.824999999999989</v>
      </c>
      <c r="G568" s="104">
        <v>139.75499999999997</v>
      </c>
      <c r="H568" s="139"/>
      <c r="I568" s="104" t="s">
        <v>722</v>
      </c>
      <c r="J568" s="104" t="s">
        <v>722</v>
      </c>
      <c r="K568" s="104" t="s">
        <v>722</v>
      </c>
      <c r="L568" s="104" t="s">
        <v>722</v>
      </c>
      <c r="M568" s="104" t="s">
        <v>722</v>
      </c>
      <c r="N568" s="104" t="s">
        <v>722</v>
      </c>
    </row>
    <row r="569" spans="1:14" ht="12.75" x14ac:dyDescent="0.2">
      <c r="A569" s="137" t="s">
        <v>779</v>
      </c>
      <c r="B569" s="140" t="s">
        <v>898</v>
      </c>
      <c r="C569" s="103" t="s">
        <v>722</v>
      </c>
      <c r="D569" s="104" t="s">
        <v>722</v>
      </c>
      <c r="E569" s="139"/>
      <c r="F569" s="103">
        <v>63.525000000000006</v>
      </c>
      <c r="G569" s="104">
        <v>88.935000000000002</v>
      </c>
      <c r="H569" s="139"/>
      <c r="I569" s="104" t="s">
        <v>722</v>
      </c>
      <c r="J569" s="104" t="s">
        <v>722</v>
      </c>
      <c r="K569" s="104" t="s">
        <v>722</v>
      </c>
      <c r="L569" s="104" t="s">
        <v>722</v>
      </c>
      <c r="M569" s="104" t="s">
        <v>722</v>
      </c>
      <c r="N569" s="104" t="s">
        <v>722</v>
      </c>
    </row>
    <row r="570" spans="1:14" ht="12.75" x14ac:dyDescent="0.2">
      <c r="A570" s="137" t="s">
        <v>779</v>
      </c>
      <c r="B570" s="140" t="s">
        <v>899</v>
      </c>
      <c r="C570" s="103" t="s">
        <v>722</v>
      </c>
      <c r="D570" s="104" t="s">
        <v>722</v>
      </c>
      <c r="E570" s="139"/>
      <c r="F570" s="103">
        <v>72.600000000000009</v>
      </c>
      <c r="G570" s="104">
        <v>101.64</v>
      </c>
      <c r="H570" s="139"/>
      <c r="I570" s="104" t="s">
        <v>722</v>
      </c>
      <c r="J570" s="104" t="s">
        <v>722</v>
      </c>
      <c r="K570" s="104" t="s">
        <v>722</v>
      </c>
      <c r="L570" s="104" t="s">
        <v>722</v>
      </c>
      <c r="M570" s="104" t="s">
        <v>722</v>
      </c>
      <c r="N570" s="104" t="s">
        <v>722</v>
      </c>
    </row>
    <row r="571" spans="1:14" ht="12.75" x14ac:dyDescent="0.2">
      <c r="A571" s="137" t="s">
        <v>779</v>
      </c>
      <c r="B571" s="140" t="s">
        <v>900</v>
      </c>
      <c r="C571" s="103" t="s">
        <v>722</v>
      </c>
      <c r="D571" s="104" t="s">
        <v>722</v>
      </c>
      <c r="E571" s="139"/>
      <c r="F571" s="103">
        <v>81.674999999999997</v>
      </c>
      <c r="G571" s="104">
        <v>114.34499999999998</v>
      </c>
      <c r="H571" s="139"/>
      <c r="I571" s="104" t="s">
        <v>722</v>
      </c>
      <c r="J571" s="104" t="s">
        <v>722</v>
      </c>
      <c r="K571" s="104" t="s">
        <v>722</v>
      </c>
      <c r="L571" s="104" t="s">
        <v>722</v>
      </c>
      <c r="M571" s="104" t="s">
        <v>722</v>
      </c>
      <c r="N571" s="104" t="s">
        <v>722</v>
      </c>
    </row>
    <row r="572" spans="1:14" ht="12.75" x14ac:dyDescent="0.2">
      <c r="A572" s="137" t="s">
        <v>779</v>
      </c>
      <c r="B572" s="140" t="s">
        <v>901</v>
      </c>
      <c r="C572" s="103" t="s">
        <v>722</v>
      </c>
      <c r="D572" s="104" t="s">
        <v>722</v>
      </c>
      <c r="E572" s="139"/>
      <c r="F572" s="103">
        <v>90.75</v>
      </c>
      <c r="G572" s="104">
        <v>127.05</v>
      </c>
      <c r="H572" s="139"/>
      <c r="I572" s="104" t="s">
        <v>722</v>
      </c>
      <c r="J572" s="104" t="s">
        <v>722</v>
      </c>
      <c r="K572" s="104" t="s">
        <v>722</v>
      </c>
      <c r="L572" s="104" t="s">
        <v>722</v>
      </c>
      <c r="M572" s="104" t="s">
        <v>722</v>
      </c>
      <c r="N572" s="104" t="s">
        <v>722</v>
      </c>
    </row>
    <row r="573" spans="1:14" ht="12.75" x14ac:dyDescent="0.2">
      <c r="A573" s="137" t="s">
        <v>779</v>
      </c>
      <c r="B573" s="140" t="s">
        <v>902</v>
      </c>
      <c r="C573" s="103" t="s">
        <v>722</v>
      </c>
      <c r="D573" s="104" t="s">
        <v>722</v>
      </c>
      <c r="E573" s="139"/>
      <c r="F573" s="103">
        <v>99.824999999999989</v>
      </c>
      <c r="G573" s="104">
        <v>139.75499999999997</v>
      </c>
      <c r="H573" s="139"/>
      <c r="I573" s="104" t="s">
        <v>722</v>
      </c>
      <c r="J573" s="104" t="s">
        <v>722</v>
      </c>
      <c r="K573" s="104" t="s">
        <v>722</v>
      </c>
      <c r="L573" s="104" t="s">
        <v>722</v>
      </c>
      <c r="M573" s="104" t="s">
        <v>722</v>
      </c>
      <c r="N573" s="104" t="s">
        <v>722</v>
      </c>
    </row>
    <row r="574" spans="1:14" ht="12.75" x14ac:dyDescent="0.2">
      <c r="A574" s="137" t="s">
        <v>779</v>
      </c>
      <c r="B574" s="140" t="s">
        <v>903</v>
      </c>
      <c r="C574" s="103" t="s">
        <v>722</v>
      </c>
      <c r="D574" s="104" t="s">
        <v>722</v>
      </c>
      <c r="E574" s="139"/>
      <c r="F574" s="103">
        <v>77.137500000000003</v>
      </c>
      <c r="G574" s="104">
        <v>107.99249999999999</v>
      </c>
      <c r="H574" s="139"/>
      <c r="I574" s="104" t="s">
        <v>722</v>
      </c>
      <c r="J574" s="104" t="s">
        <v>722</v>
      </c>
      <c r="K574" s="104" t="s">
        <v>722</v>
      </c>
      <c r="L574" s="104" t="s">
        <v>722</v>
      </c>
      <c r="M574" s="104" t="s">
        <v>722</v>
      </c>
      <c r="N574" s="104" t="s">
        <v>722</v>
      </c>
    </row>
    <row r="575" spans="1:14" ht="12.75" x14ac:dyDescent="0.2">
      <c r="A575" s="137" t="s">
        <v>779</v>
      </c>
      <c r="B575" s="140" t="s">
        <v>904</v>
      </c>
      <c r="C575" s="103" t="s">
        <v>722</v>
      </c>
      <c r="D575" s="104" t="s">
        <v>722</v>
      </c>
      <c r="E575" s="139"/>
      <c r="F575" s="103">
        <v>86.212500000000006</v>
      </c>
      <c r="G575" s="104">
        <v>120.69750000000001</v>
      </c>
      <c r="H575" s="139"/>
      <c r="I575" s="104" t="s">
        <v>722</v>
      </c>
      <c r="J575" s="104" t="s">
        <v>722</v>
      </c>
      <c r="K575" s="104" t="s">
        <v>722</v>
      </c>
      <c r="L575" s="104" t="s">
        <v>722</v>
      </c>
      <c r="M575" s="104" t="s">
        <v>722</v>
      </c>
      <c r="N575" s="104" t="s">
        <v>722</v>
      </c>
    </row>
    <row r="576" spans="1:14" ht="12.75" x14ac:dyDescent="0.2">
      <c r="A576" s="137" t="s">
        <v>779</v>
      </c>
      <c r="B576" s="140" t="s">
        <v>905</v>
      </c>
      <c r="C576" s="103" t="s">
        <v>722</v>
      </c>
      <c r="D576" s="104" t="s">
        <v>722</v>
      </c>
      <c r="E576" s="139"/>
      <c r="F576" s="103">
        <v>95.287499999999994</v>
      </c>
      <c r="G576" s="104">
        <v>133.40249999999997</v>
      </c>
      <c r="H576" s="139"/>
      <c r="I576" s="104" t="s">
        <v>722</v>
      </c>
      <c r="J576" s="104" t="s">
        <v>722</v>
      </c>
      <c r="K576" s="104" t="s">
        <v>722</v>
      </c>
      <c r="L576" s="104" t="s">
        <v>722</v>
      </c>
      <c r="M576" s="104" t="s">
        <v>722</v>
      </c>
      <c r="N576" s="104" t="s">
        <v>722</v>
      </c>
    </row>
    <row r="577" spans="1:14" ht="12.75" x14ac:dyDescent="0.2">
      <c r="A577" s="137" t="s">
        <v>779</v>
      </c>
      <c r="B577" s="140" t="s">
        <v>906</v>
      </c>
      <c r="C577" s="103" t="s">
        <v>722</v>
      </c>
      <c r="D577" s="104" t="s">
        <v>722</v>
      </c>
      <c r="E577" s="139"/>
      <c r="F577" s="103">
        <v>104.36249999999998</v>
      </c>
      <c r="G577" s="104">
        <v>146.10749999999996</v>
      </c>
      <c r="H577" s="139"/>
      <c r="I577" s="104" t="s">
        <v>722</v>
      </c>
      <c r="J577" s="104" t="s">
        <v>722</v>
      </c>
      <c r="K577" s="104" t="s">
        <v>722</v>
      </c>
      <c r="L577" s="104" t="s">
        <v>722</v>
      </c>
      <c r="M577" s="104" t="s">
        <v>722</v>
      </c>
      <c r="N577" s="104" t="s">
        <v>722</v>
      </c>
    </row>
    <row r="578" spans="1:14" ht="12.75" x14ac:dyDescent="0.2">
      <c r="A578" s="137" t="s">
        <v>779</v>
      </c>
      <c r="B578" s="140" t="s">
        <v>907</v>
      </c>
      <c r="C578" s="103" t="s">
        <v>722</v>
      </c>
      <c r="D578" s="104" t="s">
        <v>722</v>
      </c>
      <c r="E578" s="139"/>
      <c r="F578" s="103">
        <v>58.987499999999997</v>
      </c>
      <c r="G578" s="104">
        <v>82.582499999999996</v>
      </c>
      <c r="H578" s="139"/>
      <c r="I578" s="104" t="s">
        <v>722</v>
      </c>
      <c r="J578" s="104" t="s">
        <v>722</v>
      </c>
      <c r="K578" s="104" t="s">
        <v>722</v>
      </c>
      <c r="L578" s="104" t="s">
        <v>722</v>
      </c>
      <c r="M578" s="104" t="s">
        <v>722</v>
      </c>
      <c r="N578" s="104" t="s">
        <v>722</v>
      </c>
    </row>
    <row r="579" spans="1:14" ht="12.75" x14ac:dyDescent="0.2">
      <c r="A579" s="137" t="s">
        <v>779</v>
      </c>
      <c r="B579" s="140" t="s">
        <v>908</v>
      </c>
      <c r="C579" s="103" t="s">
        <v>722</v>
      </c>
      <c r="D579" s="104" t="s">
        <v>722</v>
      </c>
      <c r="E579" s="139"/>
      <c r="F579" s="103">
        <v>68.0625</v>
      </c>
      <c r="G579" s="104">
        <v>95.287499999999994</v>
      </c>
      <c r="H579" s="139"/>
      <c r="I579" s="104" t="s">
        <v>722</v>
      </c>
      <c r="J579" s="104" t="s">
        <v>722</v>
      </c>
      <c r="K579" s="104" t="s">
        <v>722</v>
      </c>
      <c r="L579" s="104" t="s">
        <v>722</v>
      </c>
      <c r="M579" s="104" t="s">
        <v>722</v>
      </c>
      <c r="N579" s="104" t="s">
        <v>722</v>
      </c>
    </row>
    <row r="580" spans="1:14" ht="12.75" x14ac:dyDescent="0.2">
      <c r="A580" s="137" t="s">
        <v>779</v>
      </c>
      <c r="B580" s="140" t="s">
        <v>909</v>
      </c>
      <c r="C580" s="103" t="s">
        <v>722</v>
      </c>
      <c r="D580" s="104" t="s">
        <v>722</v>
      </c>
      <c r="E580" s="139"/>
      <c r="F580" s="103">
        <v>77.137500000000003</v>
      </c>
      <c r="G580" s="104">
        <v>107.99249999999999</v>
      </c>
      <c r="H580" s="139"/>
      <c r="I580" s="104" t="s">
        <v>722</v>
      </c>
      <c r="J580" s="104" t="s">
        <v>722</v>
      </c>
      <c r="K580" s="104" t="s">
        <v>722</v>
      </c>
      <c r="L580" s="104" t="s">
        <v>722</v>
      </c>
      <c r="M580" s="104" t="s">
        <v>722</v>
      </c>
      <c r="N580" s="104" t="s">
        <v>722</v>
      </c>
    </row>
    <row r="581" spans="1:14" ht="12.75" x14ac:dyDescent="0.2">
      <c r="A581" s="137" t="s">
        <v>779</v>
      </c>
      <c r="B581" s="140" t="s">
        <v>910</v>
      </c>
      <c r="C581" s="103" t="s">
        <v>722</v>
      </c>
      <c r="D581" s="104" t="s">
        <v>722</v>
      </c>
      <c r="E581" s="139"/>
      <c r="F581" s="103">
        <v>86.212500000000006</v>
      </c>
      <c r="G581" s="104">
        <v>120.69750000000001</v>
      </c>
      <c r="H581" s="139"/>
      <c r="I581" s="104" t="s">
        <v>722</v>
      </c>
      <c r="J581" s="104" t="s">
        <v>722</v>
      </c>
      <c r="K581" s="104" t="s">
        <v>722</v>
      </c>
      <c r="L581" s="104" t="s">
        <v>722</v>
      </c>
      <c r="M581" s="104" t="s">
        <v>722</v>
      </c>
      <c r="N581" s="104" t="s">
        <v>722</v>
      </c>
    </row>
    <row r="582" spans="1:14" ht="12.75" x14ac:dyDescent="0.2">
      <c r="A582" s="137" t="s">
        <v>779</v>
      </c>
      <c r="B582" s="140" t="s">
        <v>911</v>
      </c>
      <c r="C582" s="103" t="s">
        <v>722</v>
      </c>
      <c r="D582" s="104" t="s">
        <v>722</v>
      </c>
      <c r="E582" s="139"/>
      <c r="F582" s="103">
        <v>81.674999999999997</v>
      </c>
      <c r="G582" s="104">
        <v>114.34499999999998</v>
      </c>
      <c r="H582" s="139"/>
      <c r="I582" s="104" t="s">
        <v>722</v>
      </c>
      <c r="J582" s="104" t="s">
        <v>722</v>
      </c>
      <c r="K582" s="104" t="s">
        <v>722</v>
      </c>
      <c r="L582" s="104" t="s">
        <v>722</v>
      </c>
      <c r="M582" s="104" t="s">
        <v>722</v>
      </c>
      <c r="N582" s="104" t="s">
        <v>722</v>
      </c>
    </row>
    <row r="583" spans="1:14" ht="12.75" x14ac:dyDescent="0.2">
      <c r="A583" s="137" t="s">
        <v>779</v>
      </c>
      <c r="B583" s="140" t="s">
        <v>912</v>
      </c>
      <c r="C583" s="103" t="s">
        <v>722</v>
      </c>
      <c r="D583" s="104" t="s">
        <v>722</v>
      </c>
      <c r="E583" s="139"/>
      <c r="F583" s="103">
        <v>90.75</v>
      </c>
      <c r="G583" s="104">
        <v>127.05</v>
      </c>
      <c r="H583" s="139"/>
      <c r="I583" s="104" t="s">
        <v>722</v>
      </c>
      <c r="J583" s="104" t="s">
        <v>722</v>
      </c>
      <c r="K583" s="104" t="s">
        <v>722</v>
      </c>
      <c r="L583" s="104" t="s">
        <v>722</v>
      </c>
      <c r="M583" s="104" t="s">
        <v>722</v>
      </c>
      <c r="N583" s="104" t="s">
        <v>722</v>
      </c>
    </row>
    <row r="584" spans="1:14" ht="12.75" x14ac:dyDescent="0.2">
      <c r="A584" s="137" t="s">
        <v>779</v>
      </c>
      <c r="B584" s="140" t="s">
        <v>913</v>
      </c>
      <c r="C584" s="103" t="s">
        <v>722</v>
      </c>
      <c r="D584" s="104" t="s">
        <v>722</v>
      </c>
      <c r="E584" s="139"/>
      <c r="F584" s="103">
        <v>99.824999999999989</v>
      </c>
      <c r="G584" s="104">
        <v>139.75499999999997</v>
      </c>
      <c r="H584" s="139"/>
      <c r="I584" s="104" t="s">
        <v>722</v>
      </c>
      <c r="J584" s="104" t="s">
        <v>722</v>
      </c>
      <c r="K584" s="104" t="s">
        <v>722</v>
      </c>
      <c r="L584" s="104" t="s">
        <v>722</v>
      </c>
      <c r="M584" s="104" t="s">
        <v>722</v>
      </c>
      <c r="N584" s="104" t="s">
        <v>722</v>
      </c>
    </row>
    <row r="585" spans="1:14" ht="12.75" x14ac:dyDescent="0.2">
      <c r="A585" s="137" t="s">
        <v>779</v>
      </c>
      <c r="B585" s="140" t="s">
        <v>914</v>
      </c>
      <c r="C585" s="103" t="s">
        <v>722</v>
      </c>
      <c r="D585" s="104" t="s">
        <v>722</v>
      </c>
      <c r="E585" s="139"/>
      <c r="F585" s="103">
        <v>77.137500000000003</v>
      </c>
      <c r="G585" s="104">
        <v>107.99249999999999</v>
      </c>
      <c r="H585" s="139"/>
      <c r="I585" s="104" t="s">
        <v>722</v>
      </c>
      <c r="J585" s="104" t="s">
        <v>722</v>
      </c>
      <c r="K585" s="104" t="s">
        <v>722</v>
      </c>
      <c r="L585" s="104" t="s">
        <v>722</v>
      </c>
      <c r="M585" s="104" t="s">
        <v>722</v>
      </c>
      <c r="N585" s="104" t="s">
        <v>722</v>
      </c>
    </row>
    <row r="586" spans="1:14" ht="12.75" x14ac:dyDescent="0.2">
      <c r="A586" s="137" t="s">
        <v>779</v>
      </c>
      <c r="B586" s="140" t="s">
        <v>915</v>
      </c>
      <c r="C586" s="103" t="s">
        <v>722</v>
      </c>
      <c r="D586" s="104" t="s">
        <v>722</v>
      </c>
      <c r="E586" s="139"/>
      <c r="F586" s="103">
        <v>86.212500000000006</v>
      </c>
      <c r="G586" s="104">
        <v>120.69750000000001</v>
      </c>
      <c r="H586" s="139"/>
      <c r="I586" s="104" t="s">
        <v>722</v>
      </c>
      <c r="J586" s="104" t="s">
        <v>722</v>
      </c>
      <c r="K586" s="104" t="s">
        <v>722</v>
      </c>
      <c r="L586" s="104" t="s">
        <v>722</v>
      </c>
      <c r="M586" s="104" t="s">
        <v>722</v>
      </c>
      <c r="N586" s="104" t="s">
        <v>722</v>
      </c>
    </row>
    <row r="587" spans="1:14" ht="12.75" x14ac:dyDescent="0.2">
      <c r="A587" s="137" t="s">
        <v>779</v>
      </c>
      <c r="B587" s="140" t="s">
        <v>916</v>
      </c>
      <c r="C587" s="103" t="s">
        <v>722</v>
      </c>
      <c r="D587" s="104" t="s">
        <v>722</v>
      </c>
      <c r="E587" s="139"/>
      <c r="F587" s="103">
        <v>95.287499999999994</v>
      </c>
      <c r="G587" s="104">
        <v>133.40249999999997</v>
      </c>
      <c r="H587" s="139"/>
      <c r="I587" s="104" t="s">
        <v>722</v>
      </c>
      <c r="J587" s="104" t="s">
        <v>722</v>
      </c>
      <c r="K587" s="104" t="s">
        <v>722</v>
      </c>
      <c r="L587" s="104" t="s">
        <v>722</v>
      </c>
      <c r="M587" s="104" t="s">
        <v>722</v>
      </c>
      <c r="N587" s="104" t="s">
        <v>722</v>
      </c>
    </row>
    <row r="588" spans="1:14" ht="12.75" x14ac:dyDescent="0.2">
      <c r="A588" s="137" t="s">
        <v>779</v>
      </c>
      <c r="B588" s="140" t="s">
        <v>917</v>
      </c>
      <c r="C588" s="103" t="s">
        <v>722</v>
      </c>
      <c r="D588" s="104" t="s">
        <v>722</v>
      </c>
      <c r="E588" s="139"/>
      <c r="F588" s="103">
        <v>68.0625</v>
      </c>
      <c r="G588" s="104">
        <v>95.287499999999994</v>
      </c>
      <c r="H588" s="139"/>
      <c r="I588" s="104" t="s">
        <v>722</v>
      </c>
      <c r="J588" s="104" t="s">
        <v>722</v>
      </c>
      <c r="K588" s="104" t="s">
        <v>722</v>
      </c>
      <c r="L588" s="104" t="s">
        <v>722</v>
      </c>
      <c r="M588" s="104" t="s">
        <v>722</v>
      </c>
      <c r="N588" s="104" t="s">
        <v>722</v>
      </c>
    </row>
    <row r="589" spans="1:14" ht="12.75" x14ac:dyDescent="0.2">
      <c r="A589" s="137" t="s">
        <v>779</v>
      </c>
      <c r="B589" s="140" t="s">
        <v>918</v>
      </c>
      <c r="C589" s="103" t="s">
        <v>722</v>
      </c>
      <c r="D589" s="104" t="s">
        <v>722</v>
      </c>
      <c r="E589" s="139"/>
      <c r="F589" s="103">
        <v>77.137500000000003</v>
      </c>
      <c r="G589" s="104">
        <v>107.99249999999999</v>
      </c>
      <c r="H589" s="139"/>
      <c r="I589" s="104" t="s">
        <v>722</v>
      </c>
      <c r="J589" s="104" t="s">
        <v>722</v>
      </c>
      <c r="K589" s="104" t="s">
        <v>722</v>
      </c>
      <c r="L589" s="104" t="s">
        <v>722</v>
      </c>
      <c r="M589" s="104" t="s">
        <v>722</v>
      </c>
      <c r="N589" s="104" t="s">
        <v>722</v>
      </c>
    </row>
    <row r="590" spans="1:14" ht="12.75" x14ac:dyDescent="0.2">
      <c r="A590" s="137" t="s">
        <v>779</v>
      </c>
      <c r="B590" s="140" t="s">
        <v>919</v>
      </c>
      <c r="C590" s="103" t="s">
        <v>722</v>
      </c>
      <c r="D590" s="104" t="s">
        <v>722</v>
      </c>
      <c r="E590" s="139"/>
      <c r="F590" s="103">
        <v>86.212500000000006</v>
      </c>
      <c r="G590" s="104">
        <v>120.69750000000001</v>
      </c>
      <c r="H590" s="139"/>
      <c r="I590" s="104" t="s">
        <v>722</v>
      </c>
      <c r="J590" s="104" t="s">
        <v>722</v>
      </c>
      <c r="K590" s="104" t="s">
        <v>722</v>
      </c>
      <c r="L590" s="104" t="s">
        <v>722</v>
      </c>
      <c r="M590" s="104" t="s">
        <v>722</v>
      </c>
      <c r="N590" s="104" t="s">
        <v>722</v>
      </c>
    </row>
    <row r="591" spans="1:14" ht="12.75" x14ac:dyDescent="0.2">
      <c r="A591" s="137" t="s">
        <v>779</v>
      </c>
      <c r="B591" s="140" t="s">
        <v>920</v>
      </c>
      <c r="C591" s="103" t="s">
        <v>722</v>
      </c>
      <c r="D591" s="104" t="s">
        <v>722</v>
      </c>
      <c r="E591" s="139"/>
      <c r="F591" s="103">
        <v>95.287499999999994</v>
      </c>
      <c r="G591" s="104">
        <v>133.40249999999997</v>
      </c>
      <c r="H591" s="139"/>
      <c r="I591" s="104" t="s">
        <v>722</v>
      </c>
      <c r="J591" s="104" t="s">
        <v>722</v>
      </c>
      <c r="K591" s="104" t="s">
        <v>722</v>
      </c>
      <c r="L591" s="104" t="s">
        <v>722</v>
      </c>
      <c r="M591" s="104" t="s">
        <v>722</v>
      </c>
      <c r="N591" s="104" t="s">
        <v>722</v>
      </c>
    </row>
    <row r="592" spans="1:14" ht="12.75" x14ac:dyDescent="0.2">
      <c r="A592" s="137" t="s">
        <v>779</v>
      </c>
      <c r="B592" s="140" t="s">
        <v>921</v>
      </c>
      <c r="C592" s="103" t="s">
        <v>722</v>
      </c>
      <c r="D592" s="104" t="s">
        <v>722</v>
      </c>
      <c r="E592" s="139"/>
      <c r="F592" s="103">
        <v>63.525000000000006</v>
      </c>
      <c r="G592" s="104">
        <v>88.935000000000002</v>
      </c>
      <c r="H592" s="139"/>
      <c r="I592" s="104" t="s">
        <v>722</v>
      </c>
      <c r="J592" s="104" t="s">
        <v>722</v>
      </c>
      <c r="K592" s="104" t="s">
        <v>722</v>
      </c>
      <c r="L592" s="104" t="s">
        <v>722</v>
      </c>
      <c r="M592" s="104" t="s">
        <v>722</v>
      </c>
      <c r="N592" s="104" t="s">
        <v>722</v>
      </c>
    </row>
    <row r="593" spans="1:14" ht="12.75" x14ac:dyDescent="0.2">
      <c r="A593" s="137" t="s">
        <v>779</v>
      </c>
      <c r="B593" s="140" t="s">
        <v>922</v>
      </c>
      <c r="C593" s="103" t="s">
        <v>722</v>
      </c>
      <c r="D593" s="104" t="s">
        <v>722</v>
      </c>
      <c r="E593" s="139"/>
      <c r="F593" s="103">
        <v>72.600000000000009</v>
      </c>
      <c r="G593" s="104">
        <v>101.64</v>
      </c>
      <c r="H593" s="139"/>
      <c r="I593" s="104" t="s">
        <v>722</v>
      </c>
      <c r="J593" s="104" t="s">
        <v>722</v>
      </c>
      <c r="K593" s="104" t="s">
        <v>722</v>
      </c>
      <c r="L593" s="104" t="s">
        <v>722</v>
      </c>
      <c r="M593" s="104" t="s">
        <v>722</v>
      </c>
      <c r="N593" s="104" t="s">
        <v>722</v>
      </c>
    </row>
    <row r="594" spans="1:14" ht="12.75" x14ac:dyDescent="0.2">
      <c r="A594" s="137" t="s">
        <v>779</v>
      </c>
      <c r="B594" s="140" t="s">
        <v>923</v>
      </c>
      <c r="C594" s="103" t="s">
        <v>722</v>
      </c>
      <c r="D594" s="104" t="s">
        <v>722</v>
      </c>
      <c r="E594" s="139"/>
      <c r="F594" s="103">
        <v>81.674999999999997</v>
      </c>
      <c r="G594" s="104">
        <v>114.34499999999998</v>
      </c>
      <c r="H594" s="139"/>
      <c r="I594" s="104" t="s">
        <v>722</v>
      </c>
      <c r="J594" s="104" t="s">
        <v>722</v>
      </c>
      <c r="K594" s="104" t="s">
        <v>722</v>
      </c>
      <c r="L594" s="104" t="s">
        <v>722</v>
      </c>
      <c r="M594" s="104" t="s">
        <v>722</v>
      </c>
      <c r="N594" s="104" t="s">
        <v>722</v>
      </c>
    </row>
    <row r="595" spans="1:14" ht="12.75" x14ac:dyDescent="0.2">
      <c r="A595" s="137" t="s">
        <v>779</v>
      </c>
      <c r="B595" s="140" t="s">
        <v>924</v>
      </c>
      <c r="C595" s="103" t="s">
        <v>722</v>
      </c>
      <c r="D595" s="104" t="s">
        <v>722</v>
      </c>
      <c r="E595" s="139"/>
      <c r="F595" s="103">
        <v>90.75</v>
      </c>
      <c r="G595" s="104">
        <v>127.05</v>
      </c>
      <c r="H595" s="139"/>
      <c r="I595" s="104" t="s">
        <v>722</v>
      </c>
      <c r="J595" s="104" t="s">
        <v>722</v>
      </c>
      <c r="K595" s="104" t="s">
        <v>722</v>
      </c>
      <c r="L595" s="104" t="s">
        <v>722</v>
      </c>
      <c r="M595" s="104" t="s">
        <v>722</v>
      </c>
      <c r="N595" s="104" t="s">
        <v>722</v>
      </c>
    </row>
    <row r="596" spans="1:14" ht="12.75" x14ac:dyDescent="0.2">
      <c r="A596" s="137" t="s">
        <v>779</v>
      </c>
      <c r="B596" s="140" t="s">
        <v>925</v>
      </c>
      <c r="C596" s="103" t="s">
        <v>722</v>
      </c>
      <c r="D596" s="104" t="s">
        <v>722</v>
      </c>
      <c r="E596" s="139"/>
      <c r="F596" s="103">
        <v>68.0625</v>
      </c>
      <c r="G596" s="104">
        <v>95.287499999999994</v>
      </c>
      <c r="H596" s="139"/>
      <c r="I596" s="104" t="s">
        <v>722</v>
      </c>
      <c r="J596" s="104" t="s">
        <v>722</v>
      </c>
      <c r="K596" s="104" t="s">
        <v>722</v>
      </c>
      <c r="L596" s="104" t="s">
        <v>722</v>
      </c>
      <c r="M596" s="104" t="s">
        <v>722</v>
      </c>
      <c r="N596" s="104" t="s">
        <v>722</v>
      </c>
    </row>
    <row r="597" spans="1:14" ht="12.75" x14ac:dyDescent="0.2">
      <c r="A597" s="137" t="s">
        <v>779</v>
      </c>
      <c r="B597" s="140" t="s">
        <v>926</v>
      </c>
      <c r="C597" s="103" t="s">
        <v>722</v>
      </c>
      <c r="D597" s="104" t="s">
        <v>722</v>
      </c>
      <c r="E597" s="139"/>
      <c r="F597" s="103">
        <v>77.137500000000003</v>
      </c>
      <c r="G597" s="104">
        <v>107.99249999999999</v>
      </c>
      <c r="H597" s="139"/>
      <c r="I597" s="104" t="s">
        <v>722</v>
      </c>
      <c r="J597" s="104" t="s">
        <v>722</v>
      </c>
      <c r="K597" s="104" t="s">
        <v>722</v>
      </c>
      <c r="L597" s="104" t="s">
        <v>722</v>
      </c>
      <c r="M597" s="104" t="s">
        <v>722</v>
      </c>
      <c r="N597" s="104" t="s">
        <v>722</v>
      </c>
    </row>
    <row r="598" spans="1:14" ht="12.75" x14ac:dyDescent="0.2">
      <c r="A598" s="137" t="s">
        <v>779</v>
      </c>
      <c r="B598" s="140" t="s">
        <v>927</v>
      </c>
      <c r="C598" s="103" t="s">
        <v>722</v>
      </c>
      <c r="D598" s="104" t="s">
        <v>722</v>
      </c>
      <c r="E598" s="139"/>
      <c r="F598" s="103">
        <v>86.212500000000006</v>
      </c>
      <c r="G598" s="104">
        <v>120.69750000000001</v>
      </c>
      <c r="H598" s="139"/>
      <c r="I598" s="104" t="s">
        <v>722</v>
      </c>
      <c r="J598" s="104" t="s">
        <v>722</v>
      </c>
      <c r="K598" s="104" t="s">
        <v>722</v>
      </c>
      <c r="L598" s="104" t="s">
        <v>722</v>
      </c>
      <c r="M598" s="104" t="s">
        <v>722</v>
      </c>
      <c r="N598" s="104" t="s">
        <v>722</v>
      </c>
    </row>
    <row r="599" spans="1:14" ht="12.75" x14ac:dyDescent="0.2">
      <c r="A599" s="137" t="s">
        <v>779</v>
      </c>
      <c r="B599" s="140" t="s">
        <v>928</v>
      </c>
      <c r="C599" s="103" t="s">
        <v>722</v>
      </c>
      <c r="D599" s="104" t="s">
        <v>722</v>
      </c>
      <c r="E599" s="139"/>
      <c r="F599" s="103">
        <v>95.287499999999994</v>
      </c>
      <c r="G599" s="104">
        <v>133.40249999999997</v>
      </c>
      <c r="H599" s="139"/>
      <c r="I599" s="104" t="s">
        <v>722</v>
      </c>
      <c r="J599" s="104" t="s">
        <v>722</v>
      </c>
      <c r="K599" s="104" t="s">
        <v>722</v>
      </c>
      <c r="L599" s="104" t="s">
        <v>722</v>
      </c>
      <c r="M599" s="104" t="s">
        <v>722</v>
      </c>
      <c r="N599" s="104" t="s">
        <v>722</v>
      </c>
    </row>
    <row r="600" spans="1:14" ht="12.75" x14ac:dyDescent="0.2">
      <c r="A600" s="137" t="s">
        <v>779</v>
      </c>
      <c r="B600" s="140" t="s">
        <v>929</v>
      </c>
      <c r="C600" s="103" t="s">
        <v>722</v>
      </c>
      <c r="D600" s="104" t="s">
        <v>722</v>
      </c>
      <c r="E600" s="139"/>
      <c r="F600" s="103">
        <v>81.674999999999997</v>
      </c>
      <c r="G600" s="104">
        <v>114.34499999999998</v>
      </c>
      <c r="H600" s="139"/>
      <c r="I600" s="104" t="s">
        <v>722</v>
      </c>
      <c r="J600" s="104" t="s">
        <v>722</v>
      </c>
      <c r="K600" s="104" t="s">
        <v>722</v>
      </c>
      <c r="L600" s="104" t="s">
        <v>722</v>
      </c>
      <c r="M600" s="104" t="s">
        <v>722</v>
      </c>
      <c r="N600" s="104" t="s">
        <v>722</v>
      </c>
    </row>
    <row r="601" spans="1:14" ht="12.75" x14ac:dyDescent="0.2">
      <c r="A601" s="137" t="s">
        <v>779</v>
      </c>
      <c r="B601" s="140" t="s">
        <v>930</v>
      </c>
      <c r="C601" s="103" t="s">
        <v>722</v>
      </c>
      <c r="D601" s="104" t="s">
        <v>722</v>
      </c>
      <c r="E601" s="139"/>
      <c r="F601" s="103">
        <v>90.75</v>
      </c>
      <c r="G601" s="104">
        <v>127.05</v>
      </c>
      <c r="H601" s="139"/>
      <c r="I601" s="104" t="s">
        <v>722</v>
      </c>
      <c r="J601" s="104" t="s">
        <v>722</v>
      </c>
      <c r="K601" s="104" t="s">
        <v>722</v>
      </c>
      <c r="L601" s="104" t="s">
        <v>722</v>
      </c>
      <c r="M601" s="104" t="s">
        <v>722</v>
      </c>
      <c r="N601" s="104" t="s">
        <v>722</v>
      </c>
    </row>
    <row r="602" spans="1:14" ht="12.75" x14ac:dyDescent="0.2">
      <c r="A602" s="137" t="s">
        <v>779</v>
      </c>
      <c r="B602" s="140" t="s">
        <v>931</v>
      </c>
      <c r="C602" s="103" t="s">
        <v>722</v>
      </c>
      <c r="D602" s="104" t="s">
        <v>722</v>
      </c>
      <c r="E602" s="139"/>
      <c r="F602" s="103">
        <v>99.824999999999989</v>
      </c>
      <c r="G602" s="104">
        <v>139.75499999999997</v>
      </c>
      <c r="H602" s="139"/>
      <c r="I602" s="104" t="s">
        <v>722</v>
      </c>
      <c r="J602" s="104" t="s">
        <v>722</v>
      </c>
      <c r="K602" s="104" t="s">
        <v>722</v>
      </c>
      <c r="L602" s="104" t="s">
        <v>722</v>
      </c>
      <c r="M602" s="104" t="s">
        <v>722</v>
      </c>
      <c r="N602" s="104" t="s">
        <v>722</v>
      </c>
    </row>
    <row r="603" spans="1:14" ht="12.75" x14ac:dyDescent="0.2">
      <c r="A603" s="137" t="s">
        <v>779</v>
      </c>
      <c r="B603" s="140" t="s">
        <v>932</v>
      </c>
      <c r="C603" s="103" t="s">
        <v>722</v>
      </c>
      <c r="D603" s="104" t="s">
        <v>722</v>
      </c>
      <c r="E603" s="139"/>
      <c r="F603" s="103">
        <v>108.9</v>
      </c>
      <c r="G603" s="104">
        <v>152.46</v>
      </c>
      <c r="H603" s="139"/>
      <c r="I603" s="104" t="s">
        <v>722</v>
      </c>
      <c r="J603" s="104" t="s">
        <v>722</v>
      </c>
      <c r="K603" s="104" t="s">
        <v>722</v>
      </c>
      <c r="L603" s="104" t="s">
        <v>722</v>
      </c>
      <c r="M603" s="104" t="s">
        <v>722</v>
      </c>
      <c r="N603" s="104" t="s">
        <v>722</v>
      </c>
    </row>
    <row r="604" spans="1:14" ht="12.75" x14ac:dyDescent="0.2">
      <c r="A604" s="137" t="s">
        <v>779</v>
      </c>
      <c r="B604" s="140" t="s">
        <v>933</v>
      </c>
      <c r="C604" s="103" t="s">
        <v>722</v>
      </c>
      <c r="D604" s="104" t="s">
        <v>722</v>
      </c>
      <c r="E604" s="139"/>
      <c r="F604" s="103">
        <v>63.525000000000006</v>
      </c>
      <c r="G604" s="104">
        <v>88.935000000000002</v>
      </c>
      <c r="H604" s="139"/>
      <c r="I604" s="104" t="s">
        <v>722</v>
      </c>
      <c r="J604" s="104" t="s">
        <v>722</v>
      </c>
      <c r="K604" s="104" t="s">
        <v>722</v>
      </c>
      <c r="L604" s="104" t="s">
        <v>722</v>
      </c>
      <c r="M604" s="104" t="s">
        <v>722</v>
      </c>
      <c r="N604" s="104" t="s">
        <v>722</v>
      </c>
    </row>
    <row r="605" spans="1:14" ht="12.75" x14ac:dyDescent="0.2">
      <c r="A605" s="137" t="s">
        <v>779</v>
      </c>
      <c r="B605" s="140" t="s">
        <v>934</v>
      </c>
      <c r="C605" s="103" t="s">
        <v>722</v>
      </c>
      <c r="D605" s="104" t="s">
        <v>722</v>
      </c>
      <c r="E605" s="139"/>
      <c r="F605" s="103">
        <v>72.600000000000009</v>
      </c>
      <c r="G605" s="104">
        <v>101.64</v>
      </c>
      <c r="H605" s="139"/>
      <c r="I605" s="104" t="s">
        <v>722</v>
      </c>
      <c r="J605" s="104" t="s">
        <v>722</v>
      </c>
      <c r="K605" s="104" t="s">
        <v>722</v>
      </c>
      <c r="L605" s="104" t="s">
        <v>722</v>
      </c>
      <c r="M605" s="104" t="s">
        <v>722</v>
      </c>
      <c r="N605" s="104" t="s">
        <v>722</v>
      </c>
    </row>
    <row r="606" spans="1:14" ht="12.75" x14ac:dyDescent="0.2">
      <c r="A606" s="137" t="s">
        <v>779</v>
      </c>
      <c r="B606" s="140" t="s">
        <v>935</v>
      </c>
      <c r="C606" s="103" t="s">
        <v>722</v>
      </c>
      <c r="D606" s="104" t="s">
        <v>722</v>
      </c>
      <c r="E606" s="139"/>
      <c r="F606" s="103">
        <v>81.674999999999997</v>
      </c>
      <c r="G606" s="104">
        <v>114.34499999999998</v>
      </c>
      <c r="H606" s="139"/>
      <c r="I606" s="104" t="s">
        <v>722</v>
      </c>
      <c r="J606" s="104" t="s">
        <v>722</v>
      </c>
      <c r="K606" s="104" t="s">
        <v>722</v>
      </c>
      <c r="L606" s="104" t="s">
        <v>722</v>
      </c>
      <c r="M606" s="104" t="s">
        <v>722</v>
      </c>
      <c r="N606" s="104" t="s">
        <v>722</v>
      </c>
    </row>
    <row r="607" spans="1:14" ht="12.75" x14ac:dyDescent="0.2">
      <c r="A607" s="137" t="s">
        <v>779</v>
      </c>
      <c r="B607" s="140" t="s">
        <v>936</v>
      </c>
      <c r="C607" s="103" t="s">
        <v>722</v>
      </c>
      <c r="D607" s="104" t="s">
        <v>722</v>
      </c>
      <c r="E607" s="139"/>
      <c r="F607" s="103">
        <v>90.75</v>
      </c>
      <c r="G607" s="104">
        <v>127.05</v>
      </c>
      <c r="H607" s="139"/>
      <c r="I607" s="104" t="s">
        <v>722</v>
      </c>
      <c r="J607" s="104" t="s">
        <v>722</v>
      </c>
      <c r="K607" s="104" t="s">
        <v>722</v>
      </c>
      <c r="L607" s="104" t="s">
        <v>722</v>
      </c>
      <c r="M607" s="104" t="s">
        <v>722</v>
      </c>
      <c r="N607" s="104" t="s">
        <v>722</v>
      </c>
    </row>
    <row r="608" spans="1:14" ht="12.75" x14ac:dyDescent="0.2">
      <c r="A608" s="137" t="s">
        <v>779</v>
      </c>
      <c r="B608" s="140" t="s">
        <v>937</v>
      </c>
      <c r="C608" s="103" t="s">
        <v>722</v>
      </c>
      <c r="D608" s="104" t="s">
        <v>722</v>
      </c>
      <c r="E608" s="139"/>
      <c r="F608" s="103">
        <v>45.375</v>
      </c>
      <c r="G608" s="104">
        <v>63.524999999999999</v>
      </c>
      <c r="H608" s="139"/>
      <c r="I608" s="104" t="s">
        <v>722</v>
      </c>
      <c r="J608" s="104" t="s">
        <v>722</v>
      </c>
      <c r="K608" s="104" t="s">
        <v>722</v>
      </c>
      <c r="L608" s="104" t="s">
        <v>722</v>
      </c>
      <c r="M608" s="104" t="s">
        <v>722</v>
      </c>
      <c r="N608" s="104" t="s">
        <v>722</v>
      </c>
    </row>
    <row r="609" spans="1:14" ht="12.75" x14ac:dyDescent="0.2">
      <c r="A609" s="137" t="s">
        <v>779</v>
      </c>
      <c r="B609" s="140" t="s">
        <v>938</v>
      </c>
      <c r="C609" s="103" t="s">
        <v>722</v>
      </c>
      <c r="D609" s="104" t="s">
        <v>722</v>
      </c>
      <c r="E609" s="139"/>
      <c r="F609" s="103">
        <v>54.45</v>
      </c>
      <c r="G609" s="104">
        <v>76.23</v>
      </c>
      <c r="H609" s="139"/>
      <c r="I609" s="104" t="s">
        <v>722</v>
      </c>
      <c r="J609" s="104" t="s">
        <v>722</v>
      </c>
      <c r="K609" s="104" t="s">
        <v>722</v>
      </c>
      <c r="L609" s="104" t="s">
        <v>722</v>
      </c>
      <c r="M609" s="104" t="s">
        <v>722</v>
      </c>
      <c r="N609" s="104" t="s">
        <v>722</v>
      </c>
    </row>
    <row r="610" spans="1:14" ht="12.75" x14ac:dyDescent="0.2">
      <c r="A610" s="137" t="s">
        <v>779</v>
      </c>
      <c r="B610" s="140" t="s">
        <v>939</v>
      </c>
      <c r="C610" s="103" t="s">
        <v>722</v>
      </c>
      <c r="D610" s="104" t="s">
        <v>722</v>
      </c>
      <c r="E610" s="139"/>
      <c r="F610" s="103">
        <v>63.525000000000006</v>
      </c>
      <c r="G610" s="104">
        <v>88.935000000000002</v>
      </c>
      <c r="H610" s="139"/>
      <c r="I610" s="104" t="s">
        <v>722</v>
      </c>
      <c r="J610" s="104" t="s">
        <v>722</v>
      </c>
      <c r="K610" s="104" t="s">
        <v>722</v>
      </c>
      <c r="L610" s="104" t="s">
        <v>722</v>
      </c>
      <c r="M610" s="104" t="s">
        <v>722</v>
      </c>
      <c r="N610" s="104" t="s">
        <v>722</v>
      </c>
    </row>
    <row r="611" spans="1:14" ht="12.75" x14ac:dyDescent="0.2">
      <c r="A611" s="137" t="s">
        <v>779</v>
      </c>
      <c r="B611" s="140" t="s">
        <v>940</v>
      </c>
      <c r="C611" s="103" t="s">
        <v>722</v>
      </c>
      <c r="D611" s="104" t="s">
        <v>722</v>
      </c>
      <c r="E611" s="139"/>
      <c r="F611" s="103">
        <v>72.600000000000009</v>
      </c>
      <c r="G611" s="104">
        <v>101.64</v>
      </c>
      <c r="H611" s="139"/>
      <c r="I611" s="104" t="s">
        <v>722</v>
      </c>
      <c r="J611" s="104" t="s">
        <v>722</v>
      </c>
      <c r="K611" s="104" t="s">
        <v>722</v>
      </c>
      <c r="L611" s="104" t="s">
        <v>722</v>
      </c>
      <c r="M611" s="104" t="s">
        <v>722</v>
      </c>
      <c r="N611" s="104" t="s">
        <v>722</v>
      </c>
    </row>
    <row r="612" spans="1:14" ht="12.75" x14ac:dyDescent="0.2">
      <c r="A612" s="137" t="s">
        <v>779</v>
      </c>
      <c r="B612" s="140" t="s">
        <v>941</v>
      </c>
      <c r="C612" s="103" t="s">
        <v>722</v>
      </c>
      <c r="D612" s="104" t="s">
        <v>722</v>
      </c>
      <c r="E612" s="139"/>
      <c r="F612" s="103">
        <v>63.525000000000006</v>
      </c>
      <c r="G612" s="104">
        <v>88.935000000000002</v>
      </c>
      <c r="H612" s="139"/>
      <c r="I612" s="104" t="s">
        <v>722</v>
      </c>
      <c r="J612" s="104" t="s">
        <v>722</v>
      </c>
      <c r="K612" s="104" t="s">
        <v>722</v>
      </c>
      <c r="L612" s="104" t="s">
        <v>722</v>
      </c>
      <c r="M612" s="104" t="s">
        <v>722</v>
      </c>
      <c r="N612" s="104" t="s">
        <v>722</v>
      </c>
    </row>
    <row r="613" spans="1:14" ht="12.75" x14ac:dyDescent="0.2">
      <c r="A613" s="137" t="s">
        <v>779</v>
      </c>
      <c r="B613" s="140" t="s">
        <v>942</v>
      </c>
      <c r="C613" s="103" t="s">
        <v>722</v>
      </c>
      <c r="D613" s="104" t="s">
        <v>722</v>
      </c>
      <c r="E613" s="139"/>
      <c r="F613" s="103">
        <v>72.600000000000009</v>
      </c>
      <c r="G613" s="104">
        <v>101.64</v>
      </c>
      <c r="H613" s="139"/>
      <c r="I613" s="104" t="s">
        <v>722</v>
      </c>
      <c r="J613" s="104" t="s">
        <v>722</v>
      </c>
      <c r="K613" s="104" t="s">
        <v>722</v>
      </c>
      <c r="L613" s="104" t="s">
        <v>722</v>
      </c>
      <c r="M613" s="104" t="s">
        <v>722</v>
      </c>
      <c r="N613" s="104" t="s">
        <v>722</v>
      </c>
    </row>
    <row r="614" spans="1:14" ht="12.75" x14ac:dyDescent="0.2">
      <c r="A614" s="137" t="s">
        <v>779</v>
      </c>
      <c r="B614" s="140" t="s">
        <v>943</v>
      </c>
      <c r="C614" s="103" t="s">
        <v>722</v>
      </c>
      <c r="D614" s="104" t="s">
        <v>722</v>
      </c>
      <c r="E614" s="139"/>
      <c r="F614" s="103">
        <v>81.674999999999997</v>
      </c>
      <c r="G614" s="104">
        <v>114.34499999999998</v>
      </c>
      <c r="H614" s="139"/>
      <c r="I614" s="104" t="s">
        <v>722</v>
      </c>
      <c r="J614" s="104" t="s">
        <v>722</v>
      </c>
      <c r="K614" s="104" t="s">
        <v>722</v>
      </c>
      <c r="L614" s="104" t="s">
        <v>722</v>
      </c>
      <c r="M614" s="104" t="s">
        <v>722</v>
      </c>
      <c r="N614" s="104" t="s">
        <v>722</v>
      </c>
    </row>
    <row r="615" spans="1:14" ht="12.75" x14ac:dyDescent="0.2">
      <c r="A615" s="137" t="s">
        <v>779</v>
      </c>
      <c r="B615" s="140" t="s">
        <v>944</v>
      </c>
      <c r="C615" s="103" t="s">
        <v>722</v>
      </c>
      <c r="D615" s="104" t="s">
        <v>722</v>
      </c>
      <c r="E615" s="139"/>
      <c r="F615" s="103">
        <v>54.45</v>
      </c>
      <c r="G615" s="104">
        <v>76.23</v>
      </c>
      <c r="H615" s="139"/>
      <c r="I615" s="104" t="s">
        <v>722</v>
      </c>
      <c r="J615" s="104" t="s">
        <v>722</v>
      </c>
      <c r="K615" s="104" t="s">
        <v>722</v>
      </c>
      <c r="L615" s="104" t="s">
        <v>722</v>
      </c>
      <c r="M615" s="104" t="s">
        <v>722</v>
      </c>
      <c r="N615" s="104" t="s">
        <v>722</v>
      </c>
    </row>
    <row r="616" spans="1:14" ht="12.75" x14ac:dyDescent="0.2">
      <c r="A616" s="137" t="s">
        <v>779</v>
      </c>
      <c r="B616" s="140" t="s">
        <v>945</v>
      </c>
      <c r="C616" s="103" t="s">
        <v>722</v>
      </c>
      <c r="D616" s="104" t="s">
        <v>722</v>
      </c>
      <c r="E616" s="139"/>
      <c r="F616" s="103">
        <v>63.525000000000006</v>
      </c>
      <c r="G616" s="104">
        <v>88.935000000000002</v>
      </c>
      <c r="H616" s="139"/>
      <c r="I616" s="104" t="s">
        <v>722</v>
      </c>
      <c r="J616" s="104" t="s">
        <v>722</v>
      </c>
      <c r="K616" s="104" t="s">
        <v>722</v>
      </c>
      <c r="L616" s="104" t="s">
        <v>722</v>
      </c>
      <c r="M616" s="104" t="s">
        <v>722</v>
      </c>
      <c r="N616" s="104" t="s">
        <v>722</v>
      </c>
    </row>
    <row r="617" spans="1:14" ht="12.75" x14ac:dyDescent="0.2">
      <c r="A617" s="137" t="s">
        <v>779</v>
      </c>
      <c r="B617" s="140" t="s">
        <v>946</v>
      </c>
      <c r="C617" s="103" t="s">
        <v>722</v>
      </c>
      <c r="D617" s="104" t="s">
        <v>722</v>
      </c>
      <c r="E617" s="139"/>
      <c r="F617" s="103">
        <v>72.600000000000009</v>
      </c>
      <c r="G617" s="104">
        <v>101.64</v>
      </c>
      <c r="H617" s="139"/>
      <c r="I617" s="104" t="s">
        <v>722</v>
      </c>
      <c r="J617" s="104" t="s">
        <v>722</v>
      </c>
      <c r="K617" s="104" t="s">
        <v>722</v>
      </c>
      <c r="L617" s="104" t="s">
        <v>722</v>
      </c>
      <c r="M617" s="104" t="s">
        <v>722</v>
      </c>
      <c r="N617" s="104" t="s">
        <v>722</v>
      </c>
    </row>
    <row r="618" spans="1:14" ht="12.75" x14ac:dyDescent="0.2">
      <c r="A618" s="137" t="s">
        <v>779</v>
      </c>
      <c r="B618" s="140" t="s">
        <v>947</v>
      </c>
      <c r="C618" s="103" t="s">
        <v>722</v>
      </c>
      <c r="D618" s="104" t="s">
        <v>722</v>
      </c>
      <c r="E618" s="139"/>
      <c r="F618" s="103">
        <v>81.674999999999997</v>
      </c>
      <c r="G618" s="104">
        <v>114.34499999999998</v>
      </c>
      <c r="H618" s="139"/>
      <c r="I618" s="104" t="s">
        <v>722</v>
      </c>
      <c r="J618" s="104" t="s">
        <v>722</v>
      </c>
      <c r="K618" s="104" t="s">
        <v>722</v>
      </c>
      <c r="L618" s="104" t="s">
        <v>722</v>
      </c>
      <c r="M618" s="104" t="s">
        <v>722</v>
      </c>
      <c r="N618" s="104" t="s">
        <v>722</v>
      </c>
    </row>
    <row r="619" spans="1:14" ht="12.75" x14ac:dyDescent="0.2">
      <c r="A619" s="137" t="s">
        <v>779</v>
      </c>
      <c r="B619" s="140" t="s">
        <v>948</v>
      </c>
      <c r="C619" s="103" t="s">
        <v>722</v>
      </c>
      <c r="D619" s="104" t="s">
        <v>722</v>
      </c>
      <c r="E619" s="139"/>
      <c r="F619" s="103">
        <v>90.75</v>
      </c>
      <c r="G619" s="104">
        <v>127.05</v>
      </c>
      <c r="H619" s="139"/>
      <c r="I619" s="104" t="s">
        <v>722</v>
      </c>
      <c r="J619" s="104" t="s">
        <v>722</v>
      </c>
      <c r="K619" s="104" t="s">
        <v>722</v>
      </c>
      <c r="L619" s="104" t="s">
        <v>722</v>
      </c>
      <c r="M619" s="104" t="s">
        <v>722</v>
      </c>
      <c r="N619" s="104" t="s">
        <v>722</v>
      </c>
    </row>
    <row r="620" spans="1:14" ht="12.75" x14ac:dyDescent="0.2">
      <c r="A620" s="137" t="s">
        <v>779</v>
      </c>
      <c r="B620" s="140" t="s">
        <v>949</v>
      </c>
      <c r="C620" s="103" t="s">
        <v>722</v>
      </c>
      <c r="D620" s="104" t="s">
        <v>722</v>
      </c>
      <c r="E620" s="139"/>
      <c r="F620" s="103">
        <v>49.912499999999994</v>
      </c>
      <c r="G620" s="104">
        <v>69.877499999999984</v>
      </c>
      <c r="H620" s="139"/>
      <c r="I620" s="104" t="s">
        <v>722</v>
      </c>
      <c r="J620" s="104" t="s">
        <v>722</v>
      </c>
      <c r="K620" s="104" t="s">
        <v>722</v>
      </c>
      <c r="L620" s="104" t="s">
        <v>722</v>
      </c>
      <c r="M620" s="104" t="s">
        <v>722</v>
      </c>
      <c r="N620" s="104" t="s">
        <v>722</v>
      </c>
    </row>
    <row r="621" spans="1:14" ht="12.75" x14ac:dyDescent="0.2">
      <c r="A621" s="137" t="s">
        <v>779</v>
      </c>
      <c r="B621" s="140" t="s">
        <v>950</v>
      </c>
      <c r="C621" s="103" t="s">
        <v>722</v>
      </c>
      <c r="D621" s="104" t="s">
        <v>722</v>
      </c>
      <c r="E621" s="139"/>
      <c r="F621" s="103">
        <v>58.987499999999997</v>
      </c>
      <c r="G621" s="104">
        <v>82.582499999999996</v>
      </c>
      <c r="H621" s="139"/>
      <c r="I621" s="104" t="s">
        <v>722</v>
      </c>
      <c r="J621" s="104" t="s">
        <v>722</v>
      </c>
      <c r="K621" s="104" t="s">
        <v>722</v>
      </c>
      <c r="L621" s="104" t="s">
        <v>722</v>
      </c>
      <c r="M621" s="104" t="s">
        <v>722</v>
      </c>
      <c r="N621" s="104" t="s">
        <v>722</v>
      </c>
    </row>
    <row r="622" spans="1:14" ht="12.75" x14ac:dyDescent="0.2">
      <c r="A622" s="137" t="s">
        <v>779</v>
      </c>
      <c r="B622" s="140" t="s">
        <v>951</v>
      </c>
      <c r="C622" s="103" t="s">
        <v>722</v>
      </c>
      <c r="D622" s="104" t="s">
        <v>722</v>
      </c>
      <c r="E622" s="139"/>
      <c r="F622" s="103">
        <v>68.0625</v>
      </c>
      <c r="G622" s="104">
        <v>95.287499999999994</v>
      </c>
      <c r="H622" s="139"/>
      <c r="I622" s="104" t="s">
        <v>722</v>
      </c>
      <c r="J622" s="104" t="s">
        <v>722</v>
      </c>
      <c r="K622" s="104" t="s">
        <v>722</v>
      </c>
      <c r="L622" s="104" t="s">
        <v>722</v>
      </c>
      <c r="M622" s="104" t="s">
        <v>722</v>
      </c>
      <c r="N622" s="104" t="s">
        <v>722</v>
      </c>
    </row>
    <row r="623" spans="1:14" ht="12.75" x14ac:dyDescent="0.2">
      <c r="A623" s="137" t="s">
        <v>779</v>
      </c>
      <c r="B623" s="140" t="s">
        <v>952</v>
      </c>
      <c r="C623" s="103" t="s">
        <v>722</v>
      </c>
      <c r="D623" s="104" t="s">
        <v>722</v>
      </c>
      <c r="E623" s="139"/>
      <c r="F623" s="103">
        <v>199.7</v>
      </c>
      <c r="G623" s="104">
        <v>279.58</v>
      </c>
      <c r="H623" s="139"/>
      <c r="I623" s="104" t="s">
        <v>722</v>
      </c>
      <c r="J623" s="104" t="s">
        <v>722</v>
      </c>
      <c r="K623" s="104" t="s">
        <v>722</v>
      </c>
      <c r="L623" s="104" t="s">
        <v>722</v>
      </c>
      <c r="M623" s="104" t="s">
        <v>722</v>
      </c>
      <c r="N623" s="104" t="s">
        <v>722</v>
      </c>
    </row>
    <row r="624" spans="1:14" ht="12.75" x14ac:dyDescent="0.2">
      <c r="A624" s="137" t="s">
        <v>723</v>
      </c>
      <c r="B624" s="140" t="s">
        <v>724</v>
      </c>
      <c r="C624" s="103" t="s">
        <v>722</v>
      </c>
      <c r="D624" s="104" t="s">
        <v>722</v>
      </c>
      <c r="E624" s="139"/>
      <c r="F624" s="141">
        <v>27.23</v>
      </c>
      <c r="G624" s="141">
        <v>38.122</v>
      </c>
      <c r="H624" s="139"/>
      <c r="I624" s="104" t="s">
        <v>722</v>
      </c>
      <c r="J624" s="104" t="s">
        <v>722</v>
      </c>
      <c r="K624" s="104" t="s">
        <v>722</v>
      </c>
      <c r="L624" s="104" t="s">
        <v>722</v>
      </c>
      <c r="M624" s="104" t="s">
        <v>722</v>
      </c>
      <c r="N624" s="104" t="s">
        <v>722</v>
      </c>
    </row>
    <row r="625" spans="1:14" ht="12.75" x14ac:dyDescent="0.2">
      <c r="A625" s="137" t="s">
        <v>723</v>
      </c>
      <c r="B625" s="140" t="s">
        <v>725</v>
      </c>
      <c r="C625" s="103" t="s">
        <v>722</v>
      </c>
      <c r="D625" s="104" t="s">
        <v>722</v>
      </c>
      <c r="E625" s="139"/>
      <c r="F625" s="141">
        <v>29.04</v>
      </c>
      <c r="G625" s="141">
        <v>40.655999999999999</v>
      </c>
      <c r="H625" s="139"/>
      <c r="I625" s="104" t="s">
        <v>722</v>
      </c>
      <c r="J625" s="104" t="s">
        <v>722</v>
      </c>
      <c r="K625" s="104" t="s">
        <v>722</v>
      </c>
      <c r="L625" s="104" t="s">
        <v>722</v>
      </c>
      <c r="M625" s="104" t="s">
        <v>722</v>
      </c>
      <c r="N625" s="104" t="s">
        <v>722</v>
      </c>
    </row>
    <row r="626" spans="1:14" ht="12.75" x14ac:dyDescent="0.2">
      <c r="A626" s="137" t="s">
        <v>723</v>
      </c>
      <c r="B626" s="140" t="s">
        <v>726</v>
      </c>
      <c r="C626" s="103" t="s">
        <v>722</v>
      </c>
      <c r="D626" s="104" t="s">
        <v>722</v>
      </c>
      <c r="E626" s="139"/>
      <c r="F626" s="141">
        <v>30.86</v>
      </c>
      <c r="G626" s="141">
        <v>43.203999999999994</v>
      </c>
      <c r="H626" s="139"/>
      <c r="I626" s="104" t="s">
        <v>722</v>
      </c>
      <c r="J626" s="104" t="s">
        <v>722</v>
      </c>
      <c r="K626" s="104" t="s">
        <v>722</v>
      </c>
      <c r="L626" s="104" t="s">
        <v>722</v>
      </c>
      <c r="M626" s="104" t="s">
        <v>722</v>
      </c>
      <c r="N626" s="104" t="s">
        <v>722</v>
      </c>
    </row>
    <row r="627" spans="1:14" ht="12.75" x14ac:dyDescent="0.2">
      <c r="A627" s="137" t="s">
        <v>723</v>
      </c>
      <c r="B627" s="140" t="s">
        <v>727</v>
      </c>
      <c r="C627" s="103" t="s">
        <v>722</v>
      </c>
      <c r="D627" s="104" t="s">
        <v>722</v>
      </c>
      <c r="E627" s="139"/>
      <c r="F627" s="141">
        <v>43.56</v>
      </c>
      <c r="G627" s="141">
        <v>60.984000000000002</v>
      </c>
      <c r="H627" s="139"/>
      <c r="I627" s="104" t="s">
        <v>722</v>
      </c>
      <c r="J627" s="104" t="s">
        <v>722</v>
      </c>
      <c r="K627" s="104" t="s">
        <v>722</v>
      </c>
      <c r="L627" s="104" t="s">
        <v>722</v>
      </c>
      <c r="M627" s="104" t="s">
        <v>722</v>
      </c>
      <c r="N627" s="104" t="s">
        <v>722</v>
      </c>
    </row>
    <row r="628" spans="1:14" ht="12.75" x14ac:dyDescent="0.2">
      <c r="A628" s="137" t="s">
        <v>723</v>
      </c>
      <c r="B628" s="140" t="s">
        <v>728</v>
      </c>
      <c r="C628" s="103" t="s">
        <v>722</v>
      </c>
      <c r="D628" s="104" t="s">
        <v>722</v>
      </c>
      <c r="E628" s="139"/>
      <c r="F628" s="141">
        <v>47.19</v>
      </c>
      <c r="G628" s="141">
        <v>66.065999999999988</v>
      </c>
      <c r="H628" s="139"/>
      <c r="I628" s="104" t="s">
        <v>722</v>
      </c>
      <c r="J628" s="104" t="s">
        <v>722</v>
      </c>
      <c r="K628" s="104" t="s">
        <v>722</v>
      </c>
      <c r="L628" s="104" t="s">
        <v>722</v>
      </c>
      <c r="M628" s="104" t="s">
        <v>722</v>
      </c>
      <c r="N628" s="104" t="s">
        <v>722</v>
      </c>
    </row>
    <row r="629" spans="1:14" ht="12.75" x14ac:dyDescent="0.2">
      <c r="A629" s="137" t="s">
        <v>723</v>
      </c>
      <c r="B629" s="140" t="s">
        <v>729</v>
      </c>
      <c r="C629" s="103" t="s">
        <v>722</v>
      </c>
      <c r="D629" s="104" t="s">
        <v>722</v>
      </c>
      <c r="E629" s="139"/>
      <c r="F629" s="141">
        <v>50.82</v>
      </c>
      <c r="G629" s="141">
        <v>71.147999999999996</v>
      </c>
      <c r="H629" s="139"/>
      <c r="I629" s="104" t="s">
        <v>722</v>
      </c>
      <c r="J629" s="104" t="s">
        <v>722</v>
      </c>
      <c r="K629" s="104" t="s">
        <v>722</v>
      </c>
      <c r="L629" s="104" t="s">
        <v>722</v>
      </c>
      <c r="M629" s="104" t="s">
        <v>722</v>
      </c>
      <c r="N629" s="104" t="s">
        <v>722</v>
      </c>
    </row>
    <row r="630" spans="1:14" ht="12.75" x14ac:dyDescent="0.2">
      <c r="A630" s="137" t="s">
        <v>723</v>
      </c>
      <c r="B630" s="140" t="s">
        <v>730</v>
      </c>
      <c r="C630" s="103" t="s">
        <v>722</v>
      </c>
      <c r="D630" s="104" t="s">
        <v>722</v>
      </c>
      <c r="E630" s="139"/>
      <c r="F630" s="141">
        <v>63.53</v>
      </c>
      <c r="G630" s="141">
        <v>88.941999999999993</v>
      </c>
      <c r="H630" s="139"/>
      <c r="I630" s="104" t="s">
        <v>722</v>
      </c>
      <c r="J630" s="104" t="s">
        <v>722</v>
      </c>
      <c r="K630" s="104" t="s">
        <v>722</v>
      </c>
      <c r="L630" s="104" t="s">
        <v>722</v>
      </c>
      <c r="M630" s="104" t="s">
        <v>722</v>
      </c>
      <c r="N630" s="104" t="s">
        <v>722</v>
      </c>
    </row>
    <row r="631" spans="1:14" ht="12.75" x14ac:dyDescent="0.2">
      <c r="A631" s="137" t="s">
        <v>723</v>
      </c>
      <c r="B631" s="140" t="s">
        <v>731</v>
      </c>
      <c r="C631" s="103" t="s">
        <v>722</v>
      </c>
      <c r="D631" s="104" t="s">
        <v>722</v>
      </c>
      <c r="E631" s="139"/>
      <c r="F631" s="141">
        <v>43.56</v>
      </c>
      <c r="G631" s="141">
        <v>60.984000000000002</v>
      </c>
      <c r="H631" s="139"/>
      <c r="I631" s="104" t="s">
        <v>722</v>
      </c>
      <c r="J631" s="104" t="s">
        <v>722</v>
      </c>
      <c r="K631" s="104" t="s">
        <v>722</v>
      </c>
      <c r="L631" s="104" t="s">
        <v>722</v>
      </c>
      <c r="M631" s="104" t="s">
        <v>722</v>
      </c>
      <c r="N631" s="104" t="s">
        <v>722</v>
      </c>
    </row>
    <row r="632" spans="1:14" ht="12.75" x14ac:dyDescent="0.2">
      <c r="A632" s="137" t="s">
        <v>723</v>
      </c>
      <c r="B632" s="140" t="s">
        <v>732</v>
      </c>
      <c r="C632" s="103" t="s">
        <v>722</v>
      </c>
      <c r="D632" s="104" t="s">
        <v>722</v>
      </c>
      <c r="E632" s="139"/>
      <c r="F632" s="141">
        <v>70.790000000000006</v>
      </c>
      <c r="G632" s="141">
        <v>99.106000000000009</v>
      </c>
      <c r="H632" s="139"/>
      <c r="I632" s="104" t="s">
        <v>722</v>
      </c>
      <c r="J632" s="104" t="s">
        <v>722</v>
      </c>
      <c r="K632" s="104" t="s">
        <v>722</v>
      </c>
      <c r="L632" s="104" t="s">
        <v>722</v>
      </c>
      <c r="M632" s="104" t="s">
        <v>722</v>
      </c>
      <c r="N632" s="104" t="s">
        <v>722</v>
      </c>
    </row>
    <row r="633" spans="1:14" ht="12.75" x14ac:dyDescent="0.2">
      <c r="A633" s="137" t="s">
        <v>723</v>
      </c>
      <c r="B633" s="140" t="s">
        <v>733</v>
      </c>
      <c r="C633" s="103" t="s">
        <v>722</v>
      </c>
      <c r="D633" s="104" t="s">
        <v>722</v>
      </c>
      <c r="E633" s="139"/>
      <c r="F633" s="141">
        <v>145.19999999999999</v>
      </c>
      <c r="G633" s="141">
        <v>203.27999999999997</v>
      </c>
      <c r="H633" s="139"/>
      <c r="I633" s="104" t="s">
        <v>722</v>
      </c>
      <c r="J633" s="104" t="s">
        <v>722</v>
      </c>
      <c r="K633" s="104" t="s">
        <v>722</v>
      </c>
      <c r="L633" s="104" t="s">
        <v>722</v>
      </c>
      <c r="M633" s="104" t="s">
        <v>722</v>
      </c>
      <c r="N633" s="104" t="s">
        <v>722</v>
      </c>
    </row>
    <row r="634" spans="1:14" ht="12.75" x14ac:dyDescent="0.2">
      <c r="A634" s="137" t="s">
        <v>723</v>
      </c>
      <c r="B634" s="140" t="s">
        <v>734</v>
      </c>
      <c r="C634" s="103" t="s">
        <v>722</v>
      </c>
      <c r="D634" s="104" t="s">
        <v>722</v>
      </c>
      <c r="E634" s="139"/>
      <c r="F634" s="141">
        <v>27.23</v>
      </c>
      <c r="G634" s="141">
        <v>38.122</v>
      </c>
      <c r="H634" s="139"/>
      <c r="I634" s="104" t="s">
        <v>722</v>
      </c>
      <c r="J634" s="104" t="s">
        <v>722</v>
      </c>
      <c r="K634" s="104" t="s">
        <v>722</v>
      </c>
      <c r="L634" s="104" t="s">
        <v>722</v>
      </c>
      <c r="M634" s="104" t="s">
        <v>722</v>
      </c>
      <c r="N634" s="104" t="s">
        <v>722</v>
      </c>
    </row>
    <row r="635" spans="1:14" ht="12.75" x14ac:dyDescent="0.2">
      <c r="A635" s="137" t="s">
        <v>723</v>
      </c>
      <c r="B635" s="140" t="s">
        <v>735</v>
      </c>
      <c r="C635" s="103" t="s">
        <v>722</v>
      </c>
      <c r="D635" s="104" t="s">
        <v>722</v>
      </c>
      <c r="E635" s="139"/>
      <c r="F635" s="141">
        <v>29.04</v>
      </c>
      <c r="G635" s="141">
        <v>40.655999999999999</v>
      </c>
      <c r="H635" s="139"/>
      <c r="I635" s="104" t="s">
        <v>722</v>
      </c>
      <c r="J635" s="104" t="s">
        <v>722</v>
      </c>
      <c r="K635" s="104" t="s">
        <v>722</v>
      </c>
      <c r="L635" s="104" t="s">
        <v>722</v>
      </c>
      <c r="M635" s="104" t="s">
        <v>722</v>
      </c>
      <c r="N635" s="104" t="s">
        <v>722</v>
      </c>
    </row>
    <row r="636" spans="1:14" ht="12.75" x14ac:dyDescent="0.2">
      <c r="A636" s="137" t="s">
        <v>723</v>
      </c>
      <c r="B636" s="140" t="s">
        <v>736</v>
      </c>
      <c r="C636" s="103" t="s">
        <v>722</v>
      </c>
      <c r="D636" s="104" t="s">
        <v>722</v>
      </c>
      <c r="E636" s="139"/>
      <c r="F636" s="141">
        <v>30.86</v>
      </c>
      <c r="G636" s="141">
        <v>43.203999999999994</v>
      </c>
      <c r="H636" s="139"/>
      <c r="I636" s="104" t="s">
        <v>722</v>
      </c>
      <c r="J636" s="104" t="s">
        <v>722</v>
      </c>
      <c r="K636" s="104" t="s">
        <v>722</v>
      </c>
      <c r="L636" s="104" t="s">
        <v>722</v>
      </c>
      <c r="M636" s="104" t="s">
        <v>722</v>
      </c>
      <c r="N636" s="104" t="s">
        <v>722</v>
      </c>
    </row>
    <row r="637" spans="1:14" ht="12.75" x14ac:dyDescent="0.2">
      <c r="A637" s="137" t="s">
        <v>723</v>
      </c>
      <c r="B637" s="140" t="s">
        <v>737</v>
      </c>
      <c r="C637" s="103" t="s">
        <v>722</v>
      </c>
      <c r="D637" s="104" t="s">
        <v>722</v>
      </c>
      <c r="E637" s="139"/>
      <c r="F637" s="141">
        <v>32.67</v>
      </c>
      <c r="G637" s="141">
        <v>45.738</v>
      </c>
      <c r="H637" s="139"/>
      <c r="I637" s="104" t="s">
        <v>722</v>
      </c>
      <c r="J637" s="104" t="s">
        <v>722</v>
      </c>
      <c r="K637" s="104" t="s">
        <v>722</v>
      </c>
      <c r="L637" s="104" t="s">
        <v>722</v>
      </c>
      <c r="M637" s="104" t="s">
        <v>722</v>
      </c>
      <c r="N637" s="104" t="s">
        <v>722</v>
      </c>
    </row>
    <row r="638" spans="1:14" ht="12.75" x14ac:dyDescent="0.2">
      <c r="A638" s="137" t="s">
        <v>723</v>
      </c>
      <c r="B638" s="140" t="s">
        <v>738</v>
      </c>
      <c r="C638" s="103" t="s">
        <v>722</v>
      </c>
      <c r="D638" s="104" t="s">
        <v>722</v>
      </c>
      <c r="E638" s="139"/>
      <c r="F638" s="141">
        <v>34.49</v>
      </c>
      <c r="G638" s="141">
        <v>48.286000000000001</v>
      </c>
      <c r="H638" s="139"/>
      <c r="I638" s="104" t="s">
        <v>722</v>
      </c>
      <c r="J638" s="104" t="s">
        <v>722</v>
      </c>
      <c r="K638" s="104" t="s">
        <v>722</v>
      </c>
      <c r="L638" s="104" t="s">
        <v>722</v>
      </c>
      <c r="M638" s="104" t="s">
        <v>722</v>
      </c>
      <c r="N638" s="104" t="s">
        <v>722</v>
      </c>
    </row>
    <row r="639" spans="1:14" ht="12.75" x14ac:dyDescent="0.2">
      <c r="A639" s="137" t="s">
        <v>723</v>
      </c>
      <c r="B639" s="140" t="s">
        <v>739</v>
      </c>
      <c r="C639" s="103" t="s">
        <v>722</v>
      </c>
      <c r="D639" s="104" t="s">
        <v>722</v>
      </c>
      <c r="E639" s="139"/>
      <c r="F639" s="141">
        <v>47.19</v>
      </c>
      <c r="G639" s="141">
        <v>66.065999999999988</v>
      </c>
      <c r="H639" s="139"/>
      <c r="I639" s="104" t="s">
        <v>722</v>
      </c>
      <c r="J639" s="104" t="s">
        <v>722</v>
      </c>
      <c r="K639" s="104" t="s">
        <v>722</v>
      </c>
      <c r="L639" s="104" t="s">
        <v>722</v>
      </c>
      <c r="M639" s="104" t="s">
        <v>722</v>
      </c>
      <c r="N639" s="104" t="s">
        <v>722</v>
      </c>
    </row>
    <row r="640" spans="1:14" ht="12.75" x14ac:dyDescent="0.2">
      <c r="A640" s="137" t="s">
        <v>723</v>
      </c>
      <c r="B640" s="140" t="s">
        <v>740</v>
      </c>
      <c r="C640" s="103" t="s">
        <v>722</v>
      </c>
      <c r="D640" s="104" t="s">
        <v>722</v>
      </c>
      <c r="E640" s="139"/>
      <c r="F640" s="141">
        <v>50.82</v>
      </c>
      <c r="G640" s="141">
        <v>71.147999999999996</v>
      </c>
      <c r="H640" s="139"/>
      <c r="I640" s="104" t="s">
        <v>722</v>
      </c>
      <c r="J640" s="104" t="s">
        <v>722</v>
      </c>
      <c r="K640" s="104" t="s">
        <v>722</v>
      </c>
      <c r="L640" s="104" t="s">
        <v>722</v>
      </c>
      <c r="M640" s="104" t="s">
        <v>722</v>
      </c>
      <c r="N640" s="104" t="s">
        <v>722</v>
      </c>
    </row>
    <row r="641" spans="1:14" ht="12.75" x14ac:dyDescent="0.2">
      <c r="A641" s="137" t="s">
        <v>723</v>
      </c>
      <c r="B641" s="140" t="s">
        <v>741</v>
      </c>
      <c r="C641" s="103" t="s">
        <v>722</v>
      </c>
      <c r="D641" s="104" t="s">
        <v>722</v>
      </c>
      <c r="E641" s="139"/>
      <c r="F641" s="141">
        <v>63.53</v>
      </c>
      <c r="G641" s="141">
        <v>88.941999999999993</v>
      </c>
      <c r="H641" s="139"/>
      <c r="I641" s="104" t="s">
        <v>722</v>
      </c>
      <c r="J641" s="104" t="s">
        <v>722</v>
      </c>
      <c r="K641" s="104" t="s">
        <v>722</v>
      </c>
      <c r="L641" s="104" t="s">
        <v>722</v>
      </c>
      <c r="M641" s="104" t="s">
        <v>722</v>
      </c>
      <c r="N641" s="104" t="s">
        <v>722</v>
      </c>
    </row>
    <row r="642" spans="1:14" ht="12.75" x14ac:dyDescent="0.2">
      <c r="A642" s="137" t="s">
        <v>723</v>
      </c>
      <c r="B642" s="140" t="s">
        <v>742</v>
      </c>
      <c r="C642" s="103" t="s">
        <v>722</v>
      </c>
      <c r="D642" s="104" t="s">
        <v>722</v>
      </c>
      <c r="E642" s="139"/>
      <c r="F642" s="141">
        <v>68.06</v>
      </c>
      <c r="G642" s="141">
        <v>95.283999999999992</v>
      </c>
      <c r="H642" s="139"/>
      <c r="I642" s="104" t="s">
        <v>722</v>
      </c>
      <c r="J642" s="104" t="s">
        <v>722</v>
      </c>
      <c r="K642" s="104" t="s">
        <v>722</v>
      </c>
      <c r="L642" s="104" t="s">
        <v>722</v>
      </c>
      <c r="M642" s="104" t="s">
        <v>722</v>
      </c>
      <c r="N642" s="104" t="s">
        <v>722</v>
      </c>
    </row>
    <row r="643" spans="1:14" ht="12.75" x14ac:dyDescent="0.2">
      <c r="A643" s="137" t="s">
        <v>723</v>
      </c>
      <c r="B643" s="140" t="s">
        <v>743</v>
      </c>
      <c r="C643" s="103" t="s">
        <v>722</v>
      </c>
      <c r="D643" s="104" t="s">
        <v>722</v>
      </c>
      <c r="E643" s="139"/>
      <c r="F643" s="141">
        <v>36.299999999999997</v>
      </c>
      <c r="G643" s="141">
        <v>50.819999999999993</v>
      </c>
      <c r="H643" s="139"/>
      <c r="I643" s="104" t="s">
        <v>722</v>
      </c>
      <c r="J643" s="104" t="s">
        <v>722</v>
      </c>
      <c r="K643" s="104" t="s">
        <v>722</v>
      </c>
      <c r="L643" s="104" t="s">
        <v>722</v>
      </c>
      <c r="M643" s="104" t="s">
        <v>722</v>
      </c>
      <c r="N643" s="104" t="s">
        <v>722</v>
      </c>
    </row>
    <row r="644" spans="1:14" ht="12.75" x14ac:dyDescent="0.2">
      <c r="A644" s="137" t="s">
        <v>723</v>
      </c>
      <c r="B644" s="140" t="s">
        <v>966</v>
      </c>
      <c r="C644" s="103" t="s">
        <v>722</v>
      </c>
      <c r="D644" s="104" t="s">
        <v>722</v>
      </c>
      <c r="E644" s="139"/>
      <c r="F644" s="136">
        <v>40.840000000000003</v>
      </c>
      <c r="G644" s="141">
        <v>57.176000000000002</v>
      </c>
      <c r="H644" s="139"/>
      <c r="I644" s="104" t="s">
        <v>722</v>
      </c>
      <c r="J644" s="104" t="s">
        <v>722</v>
      </c>
      <c r="K644" s="104" t="s">
        <v>722</v>
      </c>
      <c r="L644" s="104" t="s">
        <v>722</v>
      </c>
      <c r="M644" s="104" t="s">
        <v>722</v>
      </c>
      <c r="N644" s="104" t="s">
        <v>722</v>
      </c>
    </row>
    <row r="645" spans="1:14" ht="12.75" x14ac:dyDescent="0.2">
      <c r="A645" s="137" t="s">
        <v>723</v>
      </c>
      <c r="B645" s="140" t="s">
        <v>744</v>
      </c>
      <c r="C645" s="103" t="s">
        <v>722</v>
      </c>
      <c r="D645" s="104" t="s">
        <v>722</v>
      </c>
      <c r="E645" s="139"/>
      <c r="F645" s="141">
        <v>45.38</v>
      </c>
      <c r="G645" s="141">
        <v>63.531999999999996</v>
      </c>
      <c r="H645" s="139"/>
      <c r="I645" s="104" t="s">
        <v>722</v>
      </c>
      <c r="J645" s="104" t="s">
        <v>722</v>
      </c>
      <c r="K645" s="104" t="s">
        <v>722</v>
      </c>
      <c r="L645" s="104" t="s">
        <v>722</v>
      </c>
      <c r="M645" s="104" t="s">
        <v>722</v>
      </c>
      <c r="N645" s="104" t="s">
        <v>722</v>
      </c>
    </row>
    <row r="646" spans="1:14" ht="12.75" x14ac:dyDescent="0.2">
      <c r="A646" s="137" t="s">
        <v>723</v>
      </c>
      <c r="B646" s="140" t="s">
        <v>745</v>
      </c>
      <c r="C646" s="103" t="s">
        <v>722</v>
      </c>
      <c r="D646" s="104" t="s">
        <v>722</v>
      </c>
      <c r="E646" s="139"/>
      <c r="F646" s="141">
        <v>49.91</v>
      </c>
      <c r="G646" s="141">
        <v>69.873999999999995</v>
      </c>
      <c r="H646" s="139"/>
      <c r="I646" s="104" t="s">
        <v>722</v>
      </c>
      <c r="J646" s="104" t="s">
        <v>722</v>
      </c>
      <c r="K646" s="104" t="s">
        <v>722</v>
      </c>
      <c r="L646" s="104" t="s">
        <v>722</v>
      </c>
      <c r="M646" s="104" t="s">
        <v>722</v>
      </c>
      <c r="N646" s="104" t="s">
        <v>722</v>
      </c>
    </row>
    <row r="647" spans="1:14" ht="12.75" x14ac:dyDescent="0.2">
      <c r="A647" s="137" t="s">
        <v>723</v>
      </c>
      <c r="B647" s="140" t="s">
        <v>746</v>
      </c>
      <c r="C647" s="103" t="s">
        <v>722</v>
      </c>
      <c r="D647" s="104" t="s">
        <v>722</v>
      </c>
      <c r="E647" s="139"/>
      <c r="F647" s="141">
        <v>34.49</v>
      </c>
      <c r="G647" s="141">
        <v>48.286000000000001</v>
      </c>
      <c r="H647" s="139"/>
      <c r="I647" s="104" t="s">
        <v>722</v>
      </c>
      <c r="J647" s="104" t="s">
        <v>722</v>
      </c>
      <c r="K647" s="104" t="s">
        <v>722</v>
      </c>
      <c r="L647" s="104" t="s">
        <v>722</v>
      </c>
      <c r="M647" s="104" t="s">
        <v>722</v>
      </c>
      <c r="N647" s="104" t="s">
        <v>722</v>
      </c>
    </row>
    <row r="648" spans="1:14" ht="12.75" x14ac:dyDescent="0.2">
      <c r="A648" s="137" t="s">
        <v>723</v>
      </c>
      <c r="B648" s="140" t="s">
        <v>747</v>
      </c>
      <c r="C648" s="103" t="s">
        <v>722</v>
      </c>
      <c r="D648" s="104" t="s">
        <v>722</v>
      </c>
      <c r="E648" s="139"/>
      <c r="F648" s="141">
        <v>40.840000000000003</v>
      </c>
      <c r="G648" s="141">
        <v>57.176000000000002</v>
      </c>
      <c r="H648" s="139"/>
      <c r="I648" s="104" t="s">
        <v>722</v>
      </c>
      <c r="J648" s="104" t="s">
        <v>722</v>
      </c>
      <c r="K648" s="104" t="s">
        <v>722</v>
      </c>
      <c r="L648" s="104" t="s">
        <v>722</v>
      </c>
      <c r="M648" s="104" t="s">
        <v>722</v>
      </c>
      <c r="N648" s="104" t="s">
        <v>722</v>
      </c>
    </row>
    <row r="649" spans="1:14" ht="12.75" x14ac:dyDescent="0.2">
      <c r="A649" s="137" t="s">
        <v>723</v>
      </c>
      <c r="B649" s="140" t="s">
        <v>748</v>
      </c>
      <c r="C649" s="103" t="s">
        <v>722</v>
      </c>
      <c r="D649" s="104" t="s">
        <v>722</v>
      </c>
      <c r="E649" s="139"/>
      <c r="F649" s="141">
        <v>47.19</v>
      </c>
      <c r="G649" s="141">
        <v>66.065999999999988</v>
      </c>
      <c r="H649" s="139"/>
      <c r="I649" s="104" t="s">
        <v>722</v>
      </c>
      <c r="J649" s="104" t="s">
        <v>722</v>
      </c>
      <c r="K649" s="104" t="s">
        <v>722</v>
      </c>
      <c r="L649" s="104" t="s">
        <v>722</v>
      </c>
      <c r="M649" s="104" t="s">
        <v>722</v>
      </c>
      <c r="N649" s="104" t="s">
        <v>722</v>
      </c>
    </row>
    <row r="650" spans="1:14" ht="12.75" x14ac:dyDescent="0.2">
      <c r="A650" s="137" t="s">
        <v>723</v>
      </c>
      <c r="B650" s="140" t="s">
        <v>749</v>
      </c>
      <c r="C650" s="103" t="s">
        <v>722</v>
      </c>
      <c r="D650" s="104" t="s">
        <v>722</v>
      </c>
      <c r="E650" s="139"/>
      <c r="F650" s="141">
        <v>52.64</v>
      </c>
      <c r="G650" s="141">
        <v>73.695999999999998</v>
      </c>
      <c r="H650" s="139"/>
      <c r="I650" s="104" t="s">
        <v>722</v>
      </c>
      <c r="J650" s="104" t="s">
        <v>722</v>
      </c>
      <c r="K650" s="104" t="s">
        <v>722</v>
      </c>
      <c r="L650" s="104" t="s">
        <v>722</v>
      </c>
      <c r="M650" s="104" t="s">
        <v>722</v>
      </c>
      <c r="N650" s="104" t="s">
        <v>722</v>
      </c>
    </row>
    <row r="651" spans="1:14" ht="12.75" x14ac:dyDescent="0.2">
      <c r="A651" s="137" t="s">
        <v>723</v>
      </c>
      <c r="B651" s="140" t="s">
        <v>750</v>
      </c>
      <c r="C651" s="103" t="s">
        <v>722</v>
      </c>
      <c r="D651" s="104" t="s">
        <v>722</v>
      </c>
      <c r="E651" s="139"/>
      <c r="F651" s="141">
        <v>54.45</v>
      </c>
      <c r="G651" s="141">
        <v>76.23</v>
      </c>
      <c r="H651" s="139"/>
      <c r="I651" s="104" t="s">
        <v>722</v>
      </c>
      <c r="J651" s="104" t="s">
        <v>722</v>
      </c>
      <c r="K651" s="104" t="s">
        <v>722</v>
      </c>
      <c r="L651" s="104" t="s">
        <v>722</v>
      </c>
      <c r="M651" s="104" t="s">
        <v>722</v>
      </c>
      <c r="N651" s="104" t="s">
        <v>722</v>
      </c>
    </row>
    <row r="652" spans="1:14" ht="12.75" x14ac:dyDescent="0.2">
      <c r="A652" s="137" t="s">
        <v>723</v>
      </c>
      <c r="B652" s="140" t="s">
        <v>751</v>
      </c>
      <c r="C652" s="103" t="s">
        <v>722</v>
      </c>
      <c r="D652" s="104" t="s">
        <v>722</v>
      </c>
      <c r="E652" s="139"/>
      <c r="F652" s="141">
        <v>68.06</v>
      </c>
      <c r="G652" s="141">
        <v>95.283999999999992</v>
      </c>
      <c r="H652" s="139"/>
      <c r="I652" s="104" t="s">
        <v>722</v>
      </c>
      <c r="J652" s="104" t="s">
        <v>722</v>
      </c>
      <c r="K652" s="104" t="s">
        <v>722</v>
      </c>
      <c r="L652" s="104" t="s">
        <v>722</v>
      </c>
      <c r="M652" s="104" t="s">
        <v>722</v>
      </c>
      <c r="N652" s="104" t="s">
        <v>722</v>
      </c>
    </row>
    <row r="653" spans="1:14" ht="12.75" x14ac:dyDescent="0.2">
      <c r="A653" s="137" t="s">
        <v>723</v>
      </c>
      <c r="B653" s="140" t="s">
        <v>752</v>
      </c>
      <c r="C653" s="103" t="s">
        <v>722</v>
      </c>
      <c r="D653" s="104" t="s">
        <v>722</v>
      </c>
      <c r="E653" s="139"/>
      <c r="F653" s="141">
        <v>43.56</v>
      </c>
      <c r="G653" s="141">
        <v>60.984000000000002</v>
      </c>
      <c r="H653" s="139"/>
      <c r="I653" s="104" t="s">
        <v>722</v>
      </c>
      <c r="J653" s="104" t="s">
        <v>722</v>
      </c>
      <c r="K653" s="104" t="s">
        <v>722</v>
      </c>
      <c r="L653" s="104" t="s">
        <v>722</v>
      </c>
      <c r="M653" s="104" t="s">
        <v>722</v>
      </c>
      <c r="N653" s="104" t="s">
        <v>722</v>
      </c>
    </row>
    <row r="654" spans="1:14" ht="12.75" x14ac:dyDescent="0.2">
      <c r="A654" s="137" t="s">
        <v>723</v>
      </c>
      <c r="B654" s="140" t="s">
        <v>753</v>
      </c>
      <c r="C654" s="103" t="s">
        <v>722</v>
      </c>
      <c r="D654" s="104" t="s">
        <v>722</v>
      </c>
      <c r="E654" s="139"/>
      <c r="F654" s="141">
        <v>47.19</v>
      </c>
      <c r="G654" s="141">
        <v>66.065999999999988</v>
      </c>
      <c r="H654" s="139"/>
      <c r="I654" s="104" t="s">
        <v>722</v>
      </c>
      <c r="J654" s="104" t="s">
        <v>722</v>
      </c>
      <c r="K654" s="104" t="s">
        <v>722</v>
      </c>
      <c r="L654" s="104" t="s">
        <v>722</v>
      </c>
      <c r="M654" s="104" t="s">
        <v>722</v>
      </c>
      <c r="N654" s="104" t="s">
        <v>722</v>
      </c>
    </row>
    <row r="655" spans="1:14" ht="12.75" x14ac:dyDescent="0.2">
      <c r="A655" s="137" t="s">
        <v>723</v>
      </c>
      <c r="B655" s="140" t="s">
        <v>754</v>
      </c>
      <c r="C655" s="103" t="s">
        <v>722</v>
      </c>
      <c r="D655" s="104" t="s">
        <v>722</v>
      </c>
      <c r="E655" s="139"/>
      <c r="F655" s="141">
        <v>163.35</v>
      </c>
      <c r="G655" s="141">
        <v>228.68999999999997</v>
      </c>
      <c r="H655" s="139"/>
      <c r="I655" s="104" t="s">
        <v>722</v>
      </c>
      <c r="J655" s="104" t="s">
        <v>722</v>
      </c>
      <c r="K655" s="104" t="s">
        <v>722</v>
      </c>
      <c r="L655" s="104" t="s">
        <v>722</v>
      </c>
      <c r="M655" s="104" t="s">
        <v>722</v>
      </c>
      <c r="N655" s="104" t="s">
        <v>722</v>
      </c>
    </row>
    <row r="656" spans="1:14" ht="12.75" x14ac:dyDescent="0.2">
      <c r="A656" s="137" t="s">
        <v>723</v>
      </c>
      <c r="B656" s="140" t="s">
        <v>755</v>
      </c>
      <c r="C656" s="103" t="s">
        <v>722</v>
      </c>
      <c r="D656" s="104" t="s">
        <v>722</v>
      </c>
      <c r="E656" s="139"/>
      <c r="F656" s="141">
        <v>86.21</v>
      </c>
      <c r="G656" s="141">
        <v>120.69399999999999</v>
      </c>
      <c r="H656" s="139"/>
      <c r="I656" s="104" t="s">
        <v>722</v>
      </c>
      <c r="J656" s="104" t="s">
        <v>722</v>
      </c>
      <c r="K656" s="104" t="s">
        <v>722</v>
      </c>
      <c r="L656" s="104" t="s">
        <v>722</v>
      </c>
      <c r="M656" s="104" t="s">
        <v>722</v>
      </c>
      <c r="N656" s="104" t="s">
        <v>722</v>
      </c>
    </row>
    <row r="657" spans="1:14" ht="12.75" x14ac:dyDescent="0.2">
      <c r="A657" s="137" t="s">
        <v>723</v>
      </c>
      <c r="B657" s="140" t="s">
        <v>756</v>
      </c>
      <c r="C657" s="103" t="s">
        <v>722</v>
      </c>
      <c r="D657" s="104" t="s">
        <v>722</v>
      </c>
      <c r="E657" s="139"/>
      <c r="F657" s="141">
        <v>95.29</v>
      </c>
      <c r="G657" s="141">
        <v>133.40600000000001</v>
      </c>
      <c r="H657" s="139"/>
      <c r="I657" s="104" t="s">
        <v>722</v>
      </c>
      <c r="J657" s="104" t="s">
        <v>722</v>
      </c>
      <c r="K657" s="104" t="s">
        <v>722</v>
      </c>
      <c r="L657" s="104" t="s">
        <v>722</v>
      </c>
      <c r="M657" s="104" t="s">
        <v>722</v>
      </c>
      <c r="N657" s="104" t="s">
        <v>722</v>
      </c>
    </row>
    <row r="658" spans="1:14" ht="12.75" x14ac:dyDescent="0.2">
      <c r="A658" s="137" t="s">
        <v>723</v>
      </c>
      <c r="B658" s="140" t="s">
        <v>757</v>
      </c>
      <c r="C658" s="103" t="s">
        <v>722</v>
      </c>
      <c r="D658" s="104" t="s">
        <v>722</v>
      </c>
      <c r="E658" s="139"/>
      <c r="F658" s="141">
        <v>104.36</v>
      </c>
      <c r="G658" s="141">
        <v>146.10399999999998</v>
      </c>
      <c r="H658" s="139"/>
      <c r="I658" s="104" t="s">
        <v>722</v>
      </c>
      <c r="J658" s="104" t="s">
        <v>722</v>
      </c>
      <c r="K658" s="104" t="s">
        <v>722</v>
      </c>
      <c r="L658" s="104" t="s">
        <v>722</v>
      </c>
      <c r="M658" s="104" t="s">
        <v>722</v>
      </c>
      <c r="N658" s="104" t="s">
        <v>722</v>
      </c>
    </row>
    <row r="659" spans="1:14" ht="12.75" x14ac:dyDescent="0.2">
      <c r="A659" s="137" t="s">
        <v>723</v>
      </c>
      <c r="B659" s="140" t="s">
        <v>758</v>
      </c>
      <c r="C659" s="103" t="s">
        <v>722</v>
      </c>
      <c r="D659" s="104" t="s">
        <v>722</v>
      </c>
      <c r="E659" s="139"/>
      <c r="F659" s="141">
        <v>36.299999999999997</v>
      </c>
      <c r="G659" s="141">
        <v>50.819999999999993</v>
      </c>
      <c r="H659" s="139"/>
      <c r="I659" s="104" t="s">
        <v>722</v>
      </c>
      <c r="J659" s="104" t="s">
        <v>722</v>
      </c>
      <c r="K659" s="104" t="s">
        <v>722</v>
      </c>
      <c r="L659" s="104" t="s">
        <v>722</v>
      </c>
      <c r="M659" s="104" t="s">
        <v>722</v>
      </c>
      <c r="N659" s="104" t="s">
        <v>722</v>
      </c>
    </row>
    <row r="660" spans="1:14" ht="12.75" x14ac:dyDescent="0.2">
      <c r="A660" s="137" t="s">
        <v>723</v>
      </c>
      <c r="B660" s="140" t="s">
        <v>759</v>
      </c>
      <c r="C660" s="103" t="s">
        <v>722</v>
      </c>
      <c r="D660" s="104" t="s">
        <v>722</v>
      </c>
      <c r="E660" s="139"/>
      <c r="F660" s="141">
        <v>108.9</v>
      </c>
      <c r="G660" s="141">
        <v>152.46</v>
      </c>
      <c r="H660" s="139"/>
      <c r="I660" s="104" t="s">
        <v>722</v>
      </c>
      <c r="J660" s="104" t="s">
        <v>722</v>
      </c>
      <c r="K660" s="104" t="s">
        <v>722</v>
      </c>
      <c r="L660" s="104" t="s">
        <v>722</v>
      </c>
      <c r="M660" s="104" t="s">
        <v>722</v>
      </c>
      <c r="N660" s="104" t="s">
        <v>722</v>
      </c>
    </row>
    <row r="661" spans="1:14" ht="12.75" x14ac:dyDescent="0.2">
      <c r="A661" s="137" t="s">
        <v>723</v>
      </c>
      <c r="B661" s="140" t="s">
        <v>760</v>
      </c>
      <c r="C661" s="103" t="s">
        <v>722</v>
      </c>
      <c r="D661" s="104" t="s">
        <v>722</v>
      </c>
      <c r="E661" s="139"/>
      <c r="F661" s="141">
        <v>77.14</v>
      </c>
      <c r="G661" s="141">
        <v>107.996</v>
      </c>
      <c r="H661" s="139"/>
      <c r="I661" s="104" t="s">
        <v>722</v>
      </c>
      <c r="J661" s="104" t="s">
        <v>722</v>
      </c>
      <c r="K661" s="104" t="s">
        <v>722</v>
      </c>
      <c r="L661" s="104" t="s">
        <v>722</v>
      </c>
      <c r="M661" s="104" t="s">
        <v>722</v>
      </c>
      <c r="N661" s="104" t="s">
        <v>722</v>
      </c>
    </row>
    <row r="662" spans="1:14" ht="12.75" x14ac:dyDescent="0.2">
      <c r="A662" s="137" t="s">
        <v>723</v>
      </c>
      <c r="B662" s="140" t="s">
        <v>761</v>
      </c>
      <c r="C662" s="103" t="s">
        <v>722</v>
      </c>
      <c r="D662" s="104" t="s">
        <v>722</v>
      </c>
      <c r="E662" s="139"/>
      <c r="F662" s="141">
        <v>90.75</v>
      </c>
      <c r="G662" s="141">
        <v>127.05</v>
      </c>
      <c r="H662" s="139"/>
      <c r="I662" s="104" t="s">
        <v>722</v>
      </c>
      <c r="J662" s="104" t="s">
        <v>722</v>
      </c>
      <c r="K662" s="104" t="s">
        <v>722</v>
      </c>
      <c r="L662" s="104" t="s">
        <v>722</v>
      </c>
      <c r="M662" s="104" t="s">
        <v>722</v>
      </c>
      <c r="N662" s="104" t="s">
        <v>722</v>
      </c>
    </row>
    <row r="663" spans="1:14" ht="12.75" x14ac:dyDescent="0.2">
      <c r="A663" s="137" t="s">
        <v>723</v>
      </c>
      <c r="B663" s="140" t="s">
        <v>762</v>
      </c>
      <c r="C663" s="103" t="s">
        <v>722</v>
      </c>
      <c r="D663" s="104" t="s">
        <v>722</v>
      </c>
      <c r="E663" s="139"/>
      <c r="F663" s="141">
        <v>54.45</v>
      </c>
      <c r="G663" s="141">
        <v>76.23</v>
      </c>
      <c r="H663" s="139"/>
      <c r="I663" s="104" t="s">
        <v>722</v>
      </c>
      <c r="J663" s="104" t="s">
        <v>722</v>
      </c>
      <c r="K663" s="104" t="s">
        <v>722</v>
      </c>
      <c r="L663" s="104" t="s">
        <v>722</v>
      </c>
      <c r="M663" s="104" t="s">
        <v>722</v>
      </c>
      <c r="N663" s="104" t="s">
        <v>722</v>
      </c>
    </row>
    <row r="664" spans="1:14" ht="12.75" x14ac:dyDescent="0.2">
      <c r="A664" s="137" t="s">
        <v>723</v>
      </c>
      <c r="B664" s="140" t="s">
        <v>763</v>
      </c>
      <c r="C664" s="103" t="s">
        <v>722</v>
      </c>
      <c r="D664" s="104" t="s">
        <v>722</v>
      </c>
      <c r="E664" s="139"/>
      <c r="F664" s="141">
        <v>63.53</v>
      </c>
      <c r="G664" s="141">
        <v>88.941999999999993</v>
      </c>
      <c r="H664" s="139"/>
      <c r="I664" s="104" t="s">
        <v>722</v>
      </c>
      <c r="J664" s="104" t="s">
        <v>722</v>
      </c>
      <c r="K664" s="104" t="s">
        <v>722</v>
      </c>
      <c r="L664" s="104" t="s">
        <v>722</v>
      </c>
      <c r="M664" s="104" t="s">
        <v>722</v>
      </c>
      <c r="N664" s="104" t="s">
        <v>722</v>
      </c>
    </row>
    <row r="665" spans="1:14" ht="12.75" x14ac:dyDescent="0.2">
      <c r="A665" s="137" t="s">
        <v>723</v>
      </c>
      <c r="B665" s="140" t="s">
        <v>764</v>
      </c>
      <c r="C665" s="103" t="s">
        <v>722</v>
      </c>
      <c r="D665" s="104" t="s">
        <v>722</v>
      </c>
      <c r="E665" s="139"/>
      <c r="F665" s="141">
        <v>68.06</v>
      </c>
      <c r="G665" s="141">
        <v>95.283999999999992</v>
      </c>
      <c r="H665" s="139"/>
      <c r="I665" s="104" t="s">
        <v>722</v>
      </c>
      <c r="J665" s="104" t="s">
        <v>722</v>
      </c>
      <c r="K665" s="104" t="s">
        <v>722</v>
      </c>
      <c r="L665" s="104" t="s">
        <v>722</v>
      </c>
      <c r="M665" s="104" t="s">
        <v>722</v>
      </c>
      <c r="N665" s="104" t="s">
        <v>722</v>
      </c>
    </row>
    <row r="666" spans="1:14" ht="12.75" x14ac:dyDescent="0.2">
      <c r="A666" s="137" t="s">
        <v>723</v>
      </c>
      <c r="B666" s="140" t="s">
        <v>765</v>
      </c>
      <c r="C666" s="103" t="s">
        <v>722</v>
      </c>
      <c r="D666" s="104" t="s">
        <v>722</v>
      </c>
      <c r="E666" s="139"/>
      <c r="F666" s="141">
        <v>72.599999999999994</v>
      </c>
      <c r="G666" s="141">
        <v>101.63999999999999</v>
      </c>
      <c r="H666" s="139"/>
      <c r="I666" s="104" t="s">
        <v>722</v>
      </c>
      <c r="J666" s="104" t="s">
        <v>722</v>
      </c>
      <c r="K666" s="104" t="s">
        <v>722</v>
      </c>
      <c r="L666" s="104" t="s">
        <v>722</v>
      </c>
      <c r="M666" s="104" t="s">
        <v>722</v>
      </c>
      <c r="N666" s="104" t="s">
        <v>722</v>
      </c>
    </row>
    <row r="667" spans="1:14" ht="12.75" x14ac:dyDescent="0.2">
      <c r="A667" s="137" t="s">
        <v>723</v>
      </c>
      <c r="B667" s="140" t="s">
        <v>766</v>
      </c>
      <c r="C667" s="103" t="s">
        <v>722</v>
      </c>
      <c r="D667" s="104" t="s">
        <v>722</v>
      </c>
      <c r="E667" s="139"/>
      <c r="F667" s="141">
        <v>81.680000000000007</v>
      </c>
      <c r="G667" s="141">
        <v>114.352</v>
      </c>
      <c r="H667" s="139"/>
      <c r="I667" s="104" t="s">
        <v>722</v>
      </c>
      <c r="J667" s="104" t="s">
        <v>722</v>
      </c>
      <c r="K667" s="104" t="s">
        <v>722</v>
      </c>
      <c r="L667" s="104" t="s">
        <v>722</v>
      </c>
      <c r="M667" s="104" t="s">
        <v>722</v>
      </c>
      <c r="N667" s="104" t="s">
        <v>722</v>
      </c>
    </row>
    <row r="668" spans="1:14" ht="12.75" x14ac:dyDescent="0.2">
      <c r="A668" s="137" t="s">
        <v>723</v>
      </c>
      <c r="B668" s="140" t="s">
        <v>767</v>
      </c>
      <c r="C668" s="103" t="s">
        <v>722</v>
      </c>
      <c r="D668" s="104" t="s">
        <v>722</v>
      </c>
      <c r="E668" s="139"/>
      <c r="F668" s="141">
        <v>63.53</v>
      </c>
      <c r="G668" s="141">
        <v>88.941999999999993</v>
      </c>
      <c r="H668" s="139"/>
      <c r="I668" s="104" t="s">
        <v>722</v>
      </c>
      <c r="J668" s="104" t="s">
        <v>722</v>
      </c>
      <c r="K668" s="104" t="s">
        <v>722</v>
      </c>
      <c r="L668" s="104" t="s">
        <v>722</v>
      </c>
      <c r="M668" s="104" t="s">
        <v>722</v>
      </c>
      <c r="N668" s="104" t="s">
        <v>722</v>
      </c>
    </row>
    <row r="669" spans="1:14" ht="12.75" x14ac:dyDescent="0.2">
      <c r="A669" s="137" t="s">
        <v>723</v>
      </c>
      <c r="B669" s="140" t="s">
        <v>768</v>
      </c>
      <c r="C669" s="103" t="s">
        <v>722</v>
      </c>
      <c r="D669" s="104" t="s">
        <v>722</v>
      </c>
      <c r="E669" s="139"/>
      <c r="F669" s="141">
        <v>68.06</v>
      </c>
      <c r="G669" s="141">
        <v>95.283999999999992</v>
      </c>
      <c r="H669" s="139"/>
      <c r="I669" s="104" t="s">
        <v>722</v>
      </c>
      <c r="J669" s="104" t="s">
        <v>722</v>
      </c>
      <c r="K669" s="104" t="s">
        <v>722</v>
      </c>
      <c r="L669" s="104" t="s">
        <v>722</v>
      </c>
      <c r="M669" s="104" t="s">
        <v>722</v>
      </c>
      <c r="N669" s="104" t="s">
        <v>722</v>
      </c>
    </row>
    <row r="670" spans="1:14" ht="12.75" x14ac:dyDescent="0.2">
      <c r="A670" s="137" t="s">
        <v>723</v>
      </c>
      <c r="B670" s="140" t="s">
        <v>769</v>
      </c>
      <c r="C670" s="103" t="s">
        <v>722</v>
      </c>
      <c r="D670" s="104" t="s">
        <v>722</v>
      </c>
      <c r="E670" s="139"/>
      <c r="F670" s="141">
        <v>72.599999999999994</v>
      </c>
      <c r="G670" s="141">
        <v>101.63999999999999</v>
      </c>
      <c r="H670" s="139"/>
      <c r="I670" s="104" t="s">
        <v>722</v>
      </c>
      <c r="J670" s="104" t="s">
        <v>722</v>
      </c>
      <c r="K670" s="104" t="s">
        <v>722</v>
      </c>
      <c r="L670" s="104" t="s">
        <v>722</v>
      </c>
      <c r="M670" s="104" t="s">
        <v>722</v>
      </c>
      <c r="N670" s="104" t="s">
        <v>722</v>
      </c>
    </row>
    <row r="671" spans="1:14" ht="12.75" x14ac:dyDescent="0.2">
      <c r="A671" s="137" t="s">
        <v>723</v>
      </c>
      <c r="B671" s="140" t="s">
        <v>770</v>
      </c>
      <c r="C671" s="103" t="s">
        <v>722</v>
      </c>
      <c r="D671" s="104" t="s">
        <v>722</v>
      </c>
      <c r="E671" s="139"/>
      <c r="F671" s="141">
        <v>77.14</v>
      </c>
      <c r="G671" s="141">
        <v>107.996</v>
      </c>
      <c r="H671" s="139"/>
      <c r="I671" s="104" t="s">
        <v>722</v>
      </c>
      <c r="J671" s="104" t="s">
        <v>722</v>
      </c>
      <c r="K671" s="104" t="s">
        <v>722</v>
      </c>
      <c r="L671" s="104" t="s">
        <v>722</v>
      </c>
      <c r="M671" s="104" t="s">
        <v>722</v>
      </c>
      <c r="N671" s="104" t="s">
        <v>722</v>
      </c>
    </row>
    <row r="672" spans="1:14" ht="12.75" x14ac:dyDescent="0.2">
      <c r="A672" s="137" t="s">
        <v>723</v>
      </c>
      <c r="B672" s="140" t="s">
        <v>967</v>
      </c>
      <c r="C672" s="103" t="s">
        <v>722</v>
      </c>
      <c r="D672" s="104" t="s">
        <v>722</v>
      </c>
      <c r="E672" s="139"/>
      <c r="F672" s="141">
        <v>81.680000000000007</v>
      </c>
      <c r="G672" s="141">
        <v>114.352</v>
      </c>
      <c r="H672" s="139"/>
      <c r="I672" s="104" t="s">
        <v>722</v>
      </c>
      <c r="J672" s="104" t="s">
        <v>722</v>
      </c>
      <c r="K672" s="104" t="s">
        <v>722</v>
      </c>
      <c r="L672" s="104" t="s">
        <v>722</v>
      </c>
      <c r="M672" s="104" t="s">
        <v>722</v>
      </c>
      <c r="N672" s="104" t="s">
        <v>722</v>
      </c>
    </row>
    <row r="673" spans="1:14" ht="12.75" x14ac:dyDescent="0.2">
      <c r="A673" s="137" t="s">
        <v>723</v>
      </c>
      <c r="B673" s="140" t="s">
        <v>771</v>
      </c>
      <c r="C673" s="103" t="s">
        <v>722</v>
      </c>
      <c r="D673" s="104" t="s">
        <v>722</v>
      </c>
      <c r="E673" s="139"/>
      <c r="F673" s="141">
        <v>49.91</v>
      </c>
      <c r="G673" s="141">
        <v>69.873999999999995</v>
      </c>
      <c r="H673" s="139"/>
      <c r="I673" s="104" t="s">
        <v>722</v>
      </c>
      <c r="J673" s="104" t="s">
        <v>722</v>
      </c>
      <c r="K673" s="104" t="s">
        <v>722</v>
      </c>
      <c r="L673" s="104" t="s">
        <v>722</v>
      </c>
      <c r="M673" s="104" t="s">
        <v>722</v>
      </c>
      <c r="N673" s="104" t="s">
        <v>722</v>
      </c>
    </row>
    <row r="674" spans="1:14" ht="12.75" x14ac:dyDescent="0.2">
      <c r="A674" s="137" t="s">
        <v>723</v>
      </c>
      <c r="B674" s="140" t="s">
        <v>772</v>
      </c>
      <c r="C674" s="103" t="s">
        <v>722</v>
      </c>
      <c r="D674" s="104" t="s">
        <v>722</v>
      </c>
      <c r="E674" s="139"/>
      <c r="F674" s="141">
        <v>54.45</v>
      </c>
      <c r="G674" s="141">
        <v>76.23</v>
      </c>
      <c r="H674" s="139"/>
      <c r="I674" s="104" t="s">
        <v>722</v>
      </c>
      <c r="J674" s="104" t="s">
        <v>722</v>
      </c>
      <c r="K674" s="104" t="s">
        <v>722</v>
      </c>
      <c r="L674" s="104" t="s">
        <v>722</v>
      </c>
      <c r="M674" s="104" t="s">
        <v>722</v>
      </c>
      <c r="N674" s="104" t="s">
        <v>722</v>
      </c>
    </row>
    <row r="675" spans="1:14" ht="12.75" x14ac:dyDescent="0.2">
      <c r="A675" s="137" t="s">
        <v>723</v>
      </c>
      <c r="B675" s="140" t="s">
        <v>773</v>
      </c>
      <c r="C675" s="103" t="s">
        <v>722</v>
      </c>
      <c r="D675" s="104" t="s">
        <v>722</v>
      </c>
      <c r="E675" s="139"/>
      <c r="F675" s="141">
        <v>58.99</v>
      </c>
      <c r="G675" s="141">
        <v>82.585999999999999</v>
      </c>
      <c r="H675" s="139"/>
      <c r="I675" s="104" t="s">
        <v>722</v>
      </c>
      <c r="J675" s="104" t="s">
        <v>722</v>
      </c>
      <c r="K675" s="104" t="s">
        <v>722</v>
      </c>
      <c r="L675" s="104" t="s">
        <v>722</v>
      </c>
      <c r="M675" s="104" t="s">
        <v>722</v>
      </c>
      <c r="N675" s="104" t="s">
        <v>722</v>
      </c>
    </row>
    <row r="676" spans="1:14" ht="12.75" x14ac:dyDescent="0.2">
      <c r="A676" s="137" t="s">
        <v>723</v>
      </c>
      <c r="B676" s="140" t="s">
        <v>774</v>
      </c>
      <c r="C676" s="103" t="s">
        <v>722</v>
      </c>
      <c r="D676" s="104" t="s">
        <v>722</v>
      </c>
      <c r="E676" s="139"/>
      <c r="F676" s="141">
        <v>63.53</v>
      </c>
      <c r="G676" s="141">
        <v>88.941999999999993</v>
      </c>
      <c r="H676" s="139"/>
      <c r="I676" s="104" t="s">
        <v>722</v>
      </c>
      <c r="J676" s="104" t="s">
        <v>722</v>
      </c>
      <c r="K676" s="104" t="s">
        <v>722</v>
      </c>
      <c r="L676" s="104" t="s">
        <v>722</v>
      </c>
      <c r="M676" s="104" t="s">
        <v>722</v>
      </c>
      <c r="N676" s="104" t="s">
        <v>722</v>
      </c>
    </row>
    <row r="677" spans="1:14" ht="12.75" x14ac:dyDescent="0.2">
      <c r="A677" s="137" t="s">
        <v>723</v>
      </c>
      <c r="B677" s="140" t="s">
        <v>775</v>
      </c>
      <c r="C677" s="103" t="s">
        <v>722</v>
      </c>
      <c r="D677" s="104" t="s">
        <v>722</v>
      </c>
      <c r="E677" s="139"/>
      <c r="F677" s="141">
        <v>68.06</v>
      </c>
      <c r="G677" s="141">
        <v>95.283999999999992</v>
      </c>
      <c r="H677" s="139"/>
      <c r="I677" s="104" t="s">
        <v>722</v>
      </c>
      <c r="J677" s="104" t="s">
        <v>722</v>
      </c>
      <c r="K677" s="104" t="s">
        <v>722</v>
      </c>
      <c r="L677" s="104" t="s">
        <v>722</v>
      </c>
      <c r="M677" s="104" t="s">
        <v>722</v>
      </c>
      <c r="N677" s="104" t="s">
        <v>722</v>
      </c>
    </row>
    <row r="678" spans="1:14" ht="12.75" x14ac:dyDescent="0.2">
      <c r="A678" s="137" t="s">
        <v>723</v>
      </c>
      <c r="B678" s="140" t="s">
        <v>776</v>
      </c>
      <c r="C678" s="103" t="s">
        <v>722</v>
      </c>
      <c r="D678" s="104" t="s">
        <v>722</v>
      </c>
      <c r="E678" s="139"/>
      <c r="F678" s="141">
        <v>77.14</v>
      </c>
      <c r="G678" s="141">
        <v>107.996</v>
      </c>
      <c r="H678" s="139"/>
      <c r="I678" s="104" t="s">
        <v>722</v>
      </c>
      <c r="J678" s="104" t="s">
        <v>722</v>
      </c>
      <c r="K678" s="104" t="s">
        <v>722</v>
      </c>
      <c r="L678" s="104" t="s">
        <v>722</v>
      </c>
      <c r="M678" s="104" t="s">
        <v>722</v>
      </c>
      <c r="N678" s="104" t="s">
        <v>722</v>
      </c>
    </row>
    <row r="679" spans="1:14" ht="12.75" x14ac:dyDescent="0.2">
      <c r="A679" s="137" t="s">
        <v>723</v>
      </c>
      <c r="B679" s="138" t="s">
        <v>777</v>
      </c>
      <c r="C679" s="103" t="s">
        <v>722</v>
      </c>
      <c r="D679" s="104" t="s">
        <v>722</v>
      </c>
      <c r="E679" s="139"/>
      <c r="F679" s="136">
        <v>81.680000000000007</v>
      </c>
      <c r="G679" s="136">
        <v>114.352</v>
      </c>
      <c r="H679" s="139"/>
      <c r="I679" s="104" t="s">
        <v>722</v>
      </c>
      <c r="J679" s="104" t="s">
        <v>722</v>
      </c>
      <c r="K679" s="104" t="s">
        <v>722</v>
      </c>
      <c r="L679" s="104" t="s">
        <v>722</v>
      </c>
      <c r="M679" s="104" t="s">
        <v>722</v>
      </c>
      <c r="N679" s="104" t="s">
        <v>722</v>
      </c>
    </row>
    <row r="680" spans="1:14" ht="13.5" thickBot="1" x14ac:dyDescent="0.25">
      <c r="A680" s="137" t="s">
        <v>723</v>
      </c>
      <c r="B680" s="140" t="s">
        <v>778</v>
      </c>
      <c r="C680" s="103" t="s">
        <v>722</v>
      </c>
      <c r="D680" s="104" t="s">
        <v>722</v>
      </c>
      <c r="E680" s="139"/>
      <c r="F680" s="136">
        <v>184.65</v>
      </c>
      <c r="G680" s="136">
        <v>258.51</v>
      </c>
      <c r="H680" s="139"/>
      <c r="I680" s="104" t="s">
        <v>722</v>
      </c>
      <c r="J680" s="104" t="s">
        <v>722</v>
      </c>
      <c r="K680" s="104" t="s">
        <v>722</v>
      </c>
      <c r="L680" s="104" t="s">
        <v>722</v>
      </c>
      <c r="M680" s="104" t="s">
        <v>722</v>
      </c>
      <c r="N680" s="104" t="s">
        <v>722</v>
      </c>
    </row>
    <row r="681" spans="1:14" ht="12.75" x14ac:dyDescent="0.2">
      <c r="A681" s="78" t="s">
        <v>690</v>
      </c>
      <c r="B681" s="79"/>
      <c r="C681" s="80"/>
      <c r="D681" s="80"/>
      <c r="E681" s="79"/>
      <c r="F681" s="79"/>
      <c r="G681" s="79"/>
      <c r="H681" s="79"/>
      <c r="I681" s="88"/>
      <c r="J681" s="79"/>
      <c r="K681" s="121"/>
      <c r="L681" s="79"/>
      <c r="M681" s="121"/>
      <c r="N681" s="124"/>
    </row>
    <row r="682" spans="1:14" x14ac:dyDescent="0.25">
      <c r="A682" s="161" t="s">
        <v>691</v>
      </c>
      <c r="B682" s="64" t="s">
        <v>692</v>
      </c>
      <c r="C682" s="81" t="s">
        <v>693</v>
      </c>
      <c r="D682" s="81" t="s">
        <v>693</v>
      </c>
      <c r="E682" s="64"/>
      <c r="F682" s="64"/>
      <c r="G682" s="64"/>
      <c r="H682" s="64"/>
      <c r="I682" s="82">
        <v>0.34050000000000002</v>
      </c>
      <c r="J682" s="148" t="s">
        <v>316</v>
      </c>
      <c r="K682" s="148" t="s">
        <v>316</v>
      </c>
      <c r="L682" s="162">
        <v>1.4</v>
      </c>
      <c r="M682" s="83" t="s">
        <v>316</v>
      </c>
      <c r="N682" s="163" t="s">
        <v>316</v>
      </c>
    </row>
    <row r="683" spans="1:14" x14ac:dyDescent="0.25">
      <c r="A683" s="161" t="s">
        <v>694</v>
      </c>
      <c r="B683" s="64" t="s">
        <v>695</v>
      </c>
      <c r="C683" s="81" t="s">
        <v>693</v>
      </c>
      <c r="D683" s="81" t="s">
        <v>693</v>
      </c>
      <c r="E683" s="64"/>
      <c r="F683" s="64"/>
      <c r="G683" s="64"/>
      <c r="H683" s="64"/>
      <c r="I683" s="82">
        <v>0.34599999999999997</v>
      </c>
      <c r="J683" s="148" t="s">
        <v>316</v>
      </c>
      <c r="K683" s="148" t="s">
        <v>316</v>
      </c>
      <c r="L683" s="162">
        <v>1.4</v>
      </c>
      <c r="M683" s="83" t="s">
        <v>316</v>
      </c>
      <c r="N683" s="163" t="s">
        <v>316</v>
      </c>
    </row>
    <row r="684" spans="1:14" x14ac:dyDescent="0.25">
      <c r="A684" s="161" t="s">
        <v>696</v>
      </c>
      <c r="B684" s="64" t="s">
        <v>697</v>
      </c>
      <c r="C684" s="81" t="s">
        <v>693</v>
      </c>
      <c r="D684" s="81" t="s">
        <v>693</v>
      </c>
      <c r="E684" s="64"/>
      <c r="F684" s="64"/>
      <c r="G684" s="64"/>
      <c r="H684" s="64"/>
      <c r="I684" s="82">
        <v>0.43499999999999994</v>
      </c>
      <c r="J684" s="148" t="s">
        <v>316</v>
      </c>
      <c r="K684" s="148" t="s">
        <v>316</v>
      </c>
      <c r="L684" s="162">
        <v>1.4</v>
      </c>
      <c r="M684" s="83" t="s">
        <v>316</v>
      </c>
      <c r="N684" s="163" t="s">
        <v>316</v>
      </c>
    </row>
    <row r="685" spans="1:14" x14ac:dyDescent="0.25">
      <c r="A685" s="161" t="s">
        <v>698</v>
      </c>
      <c r="B685" s="64" t="s">
        <v>699</v>
      </c>
      <c r="C685" s="81" t="s">
        <v>693</v>
      </c>
      <c r="D685" s="81" t="s">
        <v>693</v>
      </c>
      <c r="E685" s="64"/>
      <c r="F685" s="64"/>
      <c r="G685" s="64"/>
      <c r="H685" s="64"/>
      <c r="I685" s="82">
        <v>0.34289999999999998</v>
      </c>
      <c r="J685" s="148" t="s">
        <v>316</v>
      </c>
      <c r="K685" s="148" t="s">
        <v>316</v>
      </c>
      <c r="L685" s="162">
        <v>1.4</v>
      </c>
      <c r="M685" s="83" t="s">
        <v>316</v>
      </c>
      <c r="N685" s="163" t="s">
        <v>316</v>
      </c>
    </row>
    <row r="686" spans="1:14" x14ac:dyDescent="0.25">
      <c r="A686" s="161" t="s">
        <v>700</v>
      </c>
      <c r="B686" s="64" t="s">
        <v>701</v>
      </c>
      <c r="C686" s="81" t="s">
        <v>693</v>
      </c>
      <c r="D686" s="81" t="s">
        <v>693</v>
      </c>
      <c r="E686" s="64"/>
      <c r="F686" s="64"/>
      <c r="G686" s="64"/>
      <c r="H686" s="64"/>
      <c r="I686" s="82">
        <v>0.34289999999999998</v>
      </c>
      <c r="J686" s="148" t="s">
        <v>316</v>
      </c>
      <c r="K686" s="148" t="s">
        <v>316</v>
      </c>
      <c r="L686" s="162">
        <v>1.4</v>
      </c>
      <c r="M686" s="83" t="s">
        <v>316</v>
      </c>
      <c r="N686" s="163" t="s">
        <v>316</v>
      </c>
    </row>
    <row r="687" spans="1:14" x14ac:dyDescent="0.25">
      <c r="A687" s="161" t="s">
        <v>702</v>
      </c>
      <c r="B687" s="64" t="s">
        <v>703</v>
      </c>
      <c r="C687" s="81" t="s">
        <v>693</v>
      </c>
      <c r="D687" s="81" t="s">
        <v>693</v>
      </c>
      <c r="E687" s="64"/>
      <c r="F687" s="64"/>
      <c r="G687" s="64"/>
      <c r="H687" s="64"/>
      <c r="I687" s="82">
        <v>0.43499999999999994</v>
      </c>
      <c r="J687" s="148" t="s">
        <v>316</v>
      </c>
      <c r="K687" s="148" t="s">
        <v>316</v>
      </c>
      <c r="L687" s="162">
        <v>1.4</v>
      </c>
      <c r="M687" s="83" t="s">
        <v>316</v>
      </c>
      <c r="N687" s="163" t="s">
        <v>316</v>
      </c>
    </row>
    <row r="688" spans="1:14" x14ac:dyDescent="0.25">
      <c r="A688" s="161" t="s">
        <v>704</v>
      </c>
      <c r="B688" s="64" t="s">
        <v>705</v>
      </c>
      <c r="C688" s="81" t="s">
        <v>693</v>
      </c>
      <c r="D688" s="81" t="s">
        <v>693</v>
      </c>
      <c r="E688" s="64"/>
      <c r="F688" s="64"/>
      <c r="G688" s="64"/>
      <c r="H688" s="64"/>
      <c r="I688" s="82">
        <v>0.34289999999999998</v>
      </c>
      <c r="J688" s="148" t="s">
        <v>316</v>
      </c>
      <c r="K688" s="148" t="s">
        <v>316</v>
      </c>
      <c r="L688" s="162">
        <v>1.4</v>
      </c>
      <c r="M688" s="83" t="s">
        <v>316</v>
      </c>
      <c r="N688" s="163" t="s">
        <v>316</v>
      </c>
    </row>
    <row r="689" spans="1:14" x14ac:dyDescent="0.25">
      <c r="A689" s="161" t="s">
        <v>706</v>
      </c>
      <c r="B689" s="64" t="s">
        <v>707</v>
      </c>
      <c r="C689" s="81" t="s">
        <v>693</v>
      </c>
      <c r="D689" s="81" t="s">
        <v>693</v>
      </c>
      <c r="E689" s="64"/>
      <c r="F689" s="64"/>
      <c r="G689" s="64"/>
      <c r="H689" s="64"/>
      <c r="I689" s="82">
        <v>0.54590000000000005</v>
      </c>
      <c r="J689" s="148" t="s">
        <v>316</v>
      </c>
      <c r="K689" s="148" t="s">
        <v>316</v>
      </c>
      <c r="L689" s="162">
        <v>1.4</v>
      </c>
      <c r="M689" s="83" t="s">
        <v>316</v>
      </c>
      <c r="N689" s="163" t="s">
        <v>316</v>
      </c>
    </row>
    <row r="690" spans="1:14" x14ac:dyDescent="0.25">
      <c r="A690" s="161" t="s">
        <v>708</v>
      </c>
      <c r="B690" s="64" t="s">
        <v>709</v>
      </c>
      <c r="C690" s="81" t="s">
        <v>693</v>
      </c>
      <c r="D690" s="81" t="s">
        <v>693</v>
      </c>
      <c r="E690" s="64"/>
      <c r="F690" s="64"/>
      <c r="G690" s="64"/>
      <c r="H690" s="64"/>
      <c r="I690" s="82">
        <v>0.34289999999999998</v>
      </c>
      <c r="J690" s="148" t="s">
        <v>316</v>
      </c>
      <c r="K690" s="148" t="s">
        <v>316</v>
      </c>
      <c r="L690" s="162">
        <v>1.4</v>
      </c>
      <c r="M690" s="83" t="s">
        <v>316</v>
      </c>
      <c r="N690" s="163" t="s">
        <v>316</v>
      </c>
    </row>
    <row r="691" spans="1:14" x14ac:dyDescent="0.25">
      <c r="A691" s="161" t="s">
        <v>710</v>
      </c>
      <c r="B691" s="64" t="s">
        <v>711</v>
      </c>
      <c r="C691" s="81" t="s">
        <v>693</v>
      </c>
      <c r="D691" s="81" t="s">
        <v>693</v>
      </c>
      <c r="E691" s="64"/>
      <c r="F691" s="64"/>
      <c r="G691" s="64"/>
      <c r="H691" s="64"/>
      <c r="I691" s="82">
        <v>0.38780000000000003</v>
      </c>
      <c r="J691" s="148" t="s">
        <v>316</v>
      </c>
      <c r="K691" s="148" t="s">
        <v>316</v>
      </c>
      <c r="L691" s="162">
        <v>1.4</v>
      </c>
      <c r="M691" s="83" t="s">
        <v>316</v>
      </c>
      <c r="N691" s="163" t="s">
        <v>316</v>
      </c>
    </row>
    <row r="692" spans="1:14" ht="15.75" thickBot="1" x14ac:dyDescent="0.3">
      <c r="A692" s="164" t="s">
        <v>712</v>
      </c>
      <c r="B692" s="76" t="s">
        <v>713</v>
      </c>
      <c r="C692" s="84" t="s">
        <v>693</v>
      </c>
      <c r="D692" s="84" t="s">
        <v>693</v>
      </c>
      <c r="E692" s="76"/>
      <c r="F692" s="76"/>
      <c r="G692" s="76"/>
      <c r="H692" s="76"/>
      <c r="I692" s="85">
        <v>0.49729999999999996</v>
      </c>
      <c r="J692" s="158" t="s">
        <v>316</v>
      </c>
      <c r="K692" s="158" t="s">
        <v>316</v>
      </c>
      <c r="L692" s="165">
        <v>1.4</v>
      </c>
      <c r="M692" s="86" t="s">
        <v>316</v>
      </c>
      <c r="N692" s="166" t="s">
        <v>316</v>
      </c>
    </row>
    <row r="694" spans="1:14" ht="12.75" x14ac:dyDescent="0.2">
      <c r="A694" s="239" t="s">
        <v>714</v>
      </c>
      <c r="B694" s="239"/>
      <c r="C694" s="239"/>
      <c r="D694" s="239"/>
      <c r="E694" s="239"/>
      <c r="F694" s="239"/>
      <c r="G694" s="239"/>
      <c r="H694" s="239"/>
      <c r="I694" s="239"/>
      <c r="J694" s="239"/>
      <c r="K694" s="239"/>
      <c r="L694" s="239"/>
      <c r="M694" s="239"/>
      <c r="N694" s="239"/>
    </row>
  </sheetData>
  <mergeCells count="1">
    <mergeCell ref="A694:N694"/>
  </mergeCells>
  <conditionalFormatting sqref="B6 B20 B23 B25 B27 B29:B31 B35:B39 B41:B42 B46:B47 B83:B85 B89:B90 B93 B95 B98 B116 B122 B129:B130 B135 B144 B153 B164:B165 B172:B176 B199 B208:B209 B212 B216:B219 B221:B226 B228:B229 B235 B245:B255 B257 B259:B260 B262:B265 B268:B285 B287 B294:B296 B333:B334 B358:B359 B367:B369 B383 B436">
    <cfRule type="expression" dxfId="8" priority="6">
      <formula>#REF!="x"</formula>
    </cfRule>
    <cfRule type="expression" dxfId="7" priority="7">
      <formula>#REF!=3</formula>
    </cfRule>
    <cfRule type="expression" dxfId="6" priority="8">
      <formula>#REF!=2</formula>
    </cfRule>
    <cfRule type="expression" dxfId="5" priority="9">
      <formula>#REF!=1</formula>
    </cfRule>
  </conditionalFormatting>
  <conditionalFormatting sqref="C262:C265">
    <cfRule type="cellIs" dxfId="4" priority="5" operator="equal">
      <formula>#REF!</formula>
    </cfRule>
  </conditionalFormatting>
  <conditionalFormatting sqref="C268:C285">
    <cfRule type="cellIs" dxfId="3" priority="4" operator="equal">
      <formula>#REF!</formula>
    </cfRule>
  </conditionalFormatting>
  <conditionalFormatting sqref="C287">
    <cfRule type="cellIs" dxfId="2" priority="3" operator="equal">
      <formula>#REF!</formula>
    </cfRule>
  </conditionalFormatting>
  <conditionalFormatting sqref="C294:C296">
    <cfRule type="cellIs" dxfId="1" priority="2" operator="equal">
      <formula>#REF!</formula>
    </cfRule>
  </conditionalFormatting>
  <conditionalFormatting sqref="C436">
    <cfRule type="cellIs" dxfId="0" priority="1" operator="equal">
      <formula>#REF!</formula>
    </cfRule>
  </conditionalFormatting>
  <printOptions horizontalCentered="1"/>
  <pageMargins left="0.2" right="0.2" top="0.5" bottom="0.5" header="0.3" footer="0.3"/>
  <pageSetup scale="64"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Sheet3</vt:lpstr>
      <vt:lpstr>IA</vt:lpstr>
      <vt:lpstr>Accounting_Finance</vt:lpstr>
      <vt:lpstr>IA!Print_Area</vt:lpstr>
      <vt:lpstr>Sheet1!Print_Area</vt:lpstr>
      <vt:lpstr>IA!Print_Titles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Cordes, Krista [DAS]</dc:creator>
  <cp:lastModifiedBy>Olson, Abbie [DAS]</cp:lastModifiedBy>
  <cp:lastPrinted>2025-04-03T17:35:11Z</cp:lastPrinted>
  <dcterms:created xsi:type="dcterms:W3CDTF">2023-06-29T23:01:14Z</dcterms:created>
  <dcterms:modified xsi:type="dcterms:W3CDTF">2025-04-03T17:51:39Z</dcterms:modified>
</cp:coreProperties>
</file>