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DDF75853-66F5-4844-9D1D-0382B75F4B19}" xr6:coauthVersionLast="36" xr6:coauthVersionMax="36" xr10:uidLastSave="{00000000-0000-0000-0000-000000000000}"/>
  <bookViews>
    <workbookView xWindow="0" yWindow="0" windowWidth="28800" windowHeight="12300" tabRatio="688" xr2:uid="{00000000-000D-0000-FFFF-FFFF00000000}"/>
  </bookViews>
  <sheets>
    <sheet name="Tab 6 - Agency impact" sheetId="9" r:id="rId1"/>
  </sheets>
  <externalReferences>
    <externalReference r:id="rId2"/>
  </externalReferences>
  <definedNames>
    <definedName name="_xlnm.Print_Area" localSheetId="0">'Tab 6 - Agency impact'!$A$1:$E$102</definedName>
    <definedName name="_xlnm.Print_Titles" localSheetId="0">'Tab 6 - Agency impact'!$1:$4</definedName>
  </definedNames>
  <calcPr calcId="191029"/>
</workbook>
</file>

<file path=xl/calcChain.xml><?xml version="1.0" encoding="utf-8"?>
<calcChain xmlns="http://schemas.openxmlformats.org/spreadsheetml/2006/main">
  <c r="E99" i="9" l="1"/>
  <c r="E100" i="9"/>
  <c r="C37" i="9" l="1"/>
  <c r="C19" i="9"/>
  <c r="C90" i="9"/>
  <c r="C86" i="9"/>
  <c r="C82" i="9"/>
  <c r="C100" i="9" l="1"/>
  <c r="C102" i="9" l="1"/>
  <c r="E5" i="9" l="1"/>
  <c r="E19" i="9"/>
  <c r="E56" i="9" l="1"/>
  <c r="E98" i="9" l="1"/>
  <c r="E94" i="9"/>
  <c r="E90" i="9"/>
  <c r="E86" i="9"/>
  <c r="E82" i="9"/>
  <c r="E78" i="9"/>
  <c r="E74" i="9"/>
  <c r="E70" i="9"/>
  <c r="E66" i="9"/>
  <c r="E62" i="9"/>
  <c r="E58" i="9"/>
  <c r="E53" i="9"/>
  <c r="E49" i="9"/>
  <c r="E45" i="9"/>
  <c r="E41" i="9"/>
  <c r="E37" i="9"/>
  <c r="E33" i="9"/>
  <c r="E29" i="9"/>
  <c r="E25" i="9"/>
  <c r="E21" i="9"/>
  <c r="E17" i="9"/>
  <c r="E13" i="9"/>
  <c r="E9" i="9"/>
  <c r="E97" i="9"/>
  <c r="E93" i="9"/>
  <c r="E89" i="9"/>
  <c r="E85" i="9"/>
  <c r="E81" i="9"/>
  <c r="E77" i="9"/>
  <c r="E73" i="9"/>
  <c r="E69" i="9"/>
  <c r="E65" i="9"/>
  <c r="E61" i="9"/>
  <c r="E57" i="9"/>
  <c r="E52" i="9"/>
  <c r="E48" i="9"/>
  <c r="E44" i="9"/>
  <c r="E40" i="9"/>
  <c r="E36" i="9"/>
  <c r="E32" i="9"/>
  <c r="E28" i="9"/>
  <c r="E24" i="9"/>
  <c r="E20" i="9"/>
  <c r="E16" i="9"/>
  <c r="E12" i="9"/>
  <c r="E8" i="9"/>
  <c r="E91" i="9"/>
  <c r="E79" i="9"/>
  <c r="E71" i="9"/>
  <c r="E63" i="9"/>
  <c r="E50" i="9"/>
  <c r="E42" i="9"/>
  <c r="E34" i="9"/>
  <c r="E26" i="9"/>
  <c r="E18" i="9"/>
  <c r="E6" i="9"/>
  <c r="E96" i="9"/>
  <c r="E92" i="9"/>
  <c r="E88" i="9"/>
  <c r="E84" i="9"/>
  <c r="E80" i="9"/>
  <c r="E76" i="9"/>
  <c r="E72" i="9"/>
  <c r="E68" i="9"/>
  <c r="E64" i="9"/>
  <c r="E60" i="9"/>
  <c r="E55" i="9"/>
  <c r="E51" i="9"/>
  <c r="E47" i="9"/>
  <c r="E43" i="9"/>
  <c r="E39" i="9"/>
  <c r="E35" i="9"/>
  <c r="E31" i="9"/>
  <c r="E27" i="9"/>
  <c r="E23" i="9"/>
  <c r="E15" i="9"/>
  <c r="E11" i="9"/>
  <c r="E7" i="9"/>
  <c r="E95" i="9"/>
  <c r="E87" i="9"/>
  <c r="E83" i="9"/>
  <c r="E75" i="9"/>
  <c r="E67" i="9"/>
  <c r="E59" i="9"/>
  <c r="E54" i="9"/>
  <c r="E46" i="9"/>
  <c r="E38" i="9"/>
  <c r="E30" i="9"/>
  <c r="E22" i="9"/>
  <c r="E14" i="9"/>
  <c r="E10" i="9"/>
  <c r="E102" i="9" l="1"/>
</calcChain>
</file>

<file path=xl/sharedStrings.xml><?xml version="1.0" encoding="utf-8"?>
<sst xmlns="http://schemas.openxmlformats.org/spreadsheetml/2006/main" count="1005" uniqueCount="201">
  <si>
    <t>501</t>
  </si>
  <si>
    <t>402</t>
  </si>
  <si>
    <t>405</t>
  </si>
  <si>
    <t>406</t>
  </si>
  <si>
    <t>411</t>
  </si>
  <si>
    <t>412</t>
  </si>
  <si>
    <t>615 / 616</t>
  </si>
  <si>
    <t>238 / 255</t>
  </si>
  <si>
    <t>269 / 275</t>
  </si>
  <si>
    <t>444 / 446</t>
  </si>
  <si>
    <t>582 / 584</t>
  </si>
  <si>
    <t>595 / 596</t>
  </si>
  <si>
    <t>645 / 646</t>
  </si>
  <si>
    <t>655/656/657</t>
  </si>
  <si>
    <t>671 / 672</t>
  </si>
  <si>
    <t>Total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</si>
  <si>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</si>
  <si>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</si>
  <si>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</si>
  <si>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</si>
  <si>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</si>
  <si>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</si>
  <si>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</si>
  <si>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</si>
  <si>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</si>
  <si>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</si>
  <si>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</si>
  <si>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</si>
  <si>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</si>
  <si>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</si>
  <si>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</si>
  <si>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</si>
  <si>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>131 /133</t>
  </si>
  <si>
    <t>185</t>
  </si>
  <si>
    <t>210 / 211</t>
  </si>
  <si>
    <t>COMMERCE - CAPITALS / DEPARTMENT</t>
  </si>
  <si>
    <t>282 / 280</t>
  </si>
  <si>
    <t>284/ 063</t>
  </si>
  <si>
    <t>309 /310</t>
  </si>
  <si>
    <t>401 / 415</t>
  </si>
  <si>
    <t>502 / 510</t>
  </si>
  <si>
    <t>LIB</t>
  </si>
  <si>
    <t>STATE LIBRARY</t>
  </si>
  <si>
    <t>670 / 673</t>
  </si>
  <si>
    <t>SERVICE / USAGE</t>
  </si>
  <si>
    <t>011 / 034 / 035</t>
  </si>
  <si>
    <t>Auditor's Office</t>
  </si>
  <si>
    <t>Department for the Blind</t>
  </si>
  <si>
    <t>Ethics &amp; Campaign Finance Disclosure Board</t>
  </si>
  <si>
    <t>OFF OF CHIEF INFORMATION OFFICER</t>
  </si>
  <si>
    <t>Commerce - Banking Division</t>
  </si>
  <si>
    <t>Commerce - Credit Union Division</t>
  </si>
  <si>
    <t>Commerce - Insurance Division</t>
  </si>
  <si>
    <t>Commerce - Professional Licensing</t>
  </si>
  <si>
    <t>Commerce - Utilities Division</t>
  </si>
  <si>
    <t>259/265</t>
  </si>
  <si>
    <t>283</t>
  </si>
  <si>
    <t>542/543</t>
  </si>
  <si>
    <t>PUBLIC INFORMATION BOARD</t>
  </si>
  <si>
    <t>NOT STATE</t>
  </si>
  <si>
    <t xml:space="preserve">Service Name: </t>
  </si>
  <si>
    <t>BOARD OF REGENTS</t>
  </si>
  <si>
    <t>SCHOOL FOR THE BLIND</t>
  </si>
  <si>
    <t>SCHOOL FOR THE DEAF</t>
  </si>
  <si>
    <t>IOWA STATE UNIVERSITY</t>
  </si>
  <si>
    <t>UNIVERSITY OF IOWA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</si>
  <si>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</si>
  <si>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</si>
  <si>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</si>
  <si>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</si>
  <si>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</si>
  <si>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</si>
  <si>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</si>
  <si>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</si>
  <si>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</si>
  <si>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005 / 006 / 335</t>
  </si>
  <si>
    <t>ADMINISTRATIVE SERVICES</t>
  </si>
  <si>
    <t>AGRICULTURE &amp; LAND STEWARDSHIP</t>
  </si>
  <si>
    <t>FAIR AUTHORITY</t>
  </si>
  <si>
    <t>AG DEVELOPMENT AUTHORITY - TREASURER</t>
  </si>
  <si>
    <t>112</t>
  </si>
  <si>
    <t>114</t>
  </si>
  <si>
    <t>ATTORNEY GENERAL - CONSUMER ADVOCATE</t>
  </si>
  <si>
    <t>126</t>
  </si>
  <si>
    <t>140</t>
  </si>
  <si>
    <t>167</t>
  </si>
  <si>
    <t>CIVIL RIGHTS</t>
  </si>
  <si>
    <t>212</t>
  </si>
  <si>
    <t>COMMERCE - ALCOHOLIC BEVERAGES</t>
  </si>
  <si>
    <t>213</t>
  </si>
  <si>
    <t>214</t>
  </si>
  <si>
    <t>216</t>
  </si>
  <si>
    <t>217</t>
  </si>
  <si>
    <t>219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</si>
  <si>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</si>
  <si>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</si>
  <si>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</si>
  <si>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</si>
  <si>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</si>
  <si>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</si>
  <si>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</si>
  <si>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</si>
  <si>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</si>
  <si>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</si>
  <si>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</si>
  <si>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</si>
  <si>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</si>
  <si>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</si>
  <si>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</si>
  <si>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</si>
  <si>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</si>
  <si>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</si>
  <si>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</si>
  <si>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</si>
  <si>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</si>
  <si>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</si>
  <si>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</si>
  <si>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CULTURAL AFFAIRS</t>
  </si>
  <si>
    <t>ECONOMIC DEVELOPMENT</t>
  </si>
  <si>
    <t>270</t>
  </si>
  <si>
    <t>FINANCE AUTHORITY</t>
  </si>
  <si>
    <t>EDUCATION</t>
  </si>
  <si>
    <t>EDUCATION - VOCATIONAL REHABILITATION</t>
  </si>
  <si>
    <t>COLLEGE STUDENT AID</t>
  </si>
  <si>
    <t>285</t>
  </si>
  <si>
    <t>IOWA PUBLIC TELEVISION</t>
  </si>
  <si>
    <t>297</t>
  </si>
  <si>
    <t>IOWA DEPT OF AGING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</si>
  <si>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</si>
  <si>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</si>
  <si>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</si>
  <si>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</si>
  <si>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</si>
  <si>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</si>
  <si>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</si>
  <si>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HUMAN SERVICES - ADMINISTRATION</t>
  </si>
  <si>
    <t>HUMAN SERVICES - COMMUNITY SERVICES</t>
  </si>
  <si>
    <t>HUMAN SERVICES - STATE TRAINING SCHOOL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</si>
  <si>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</si>
  <si>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</si>
  <si>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</si>
  <si>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</si>
  <si>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</si>
  <si>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HUMAN SERVICES - GLENWOOD RESOURCE CTR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</si>
  <si>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</si>
  <si>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</si>
  <si>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</si>
  <si>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</si>
  <si>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</si>
  <si>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</si>
  <si>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</si>
  <si>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</si>
  <si>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</si>
  <si>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JUDICIAL BRANCH</t>
  </si>
  <si>
    <t>467</t>
  </si>
  <si>
    <t>IOWA LAW ENFORCEMENT ACADEMY</t>
  </si>
  <si>
    <t>500</t>
  </si>
  <si>
    <t>LEGISLATIVE - HOUSE</t>
  </si>
  <si>
    <t>LEGISLATIVE - SENATE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</si>
  <si>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</si>
  <si>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</si>
  <si>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</si>
  <si>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</si>
  <si>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</si>
  <si>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</si>
  <si>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</si>
  <si>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</si>
  <si>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</si>
  <si>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</si>
  <si>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</si>
  <si>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</si>
  <si>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</si>
  <si>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</si>
  <si>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PUBLIC DEFENSE</t>
  </si>
  <si>
    <t>583</t>
  </si>
  <si>
    <t>PUBLIC DEFENSE - EMERGENCY MANAGEMENT</t>
  </si>
  <si>
    <t>588</t>
  </si>
  <si>
    <t>PUBLIC HEALTH</t>
  </si>
  <si>
    <t>592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</si>
  <si>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</si>
  <si>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</si>
  <si>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</si>
  <si>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</si>
  <si>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</si>
  <si>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</si>
  <si>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</si>
  <si>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</si>
  <si>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</si>
  <si>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TRANSPORTATION</t>
  </si>
  <si>
    <t>TREASURER (exc. AGRICULTURE DEVELOPMENT)</t>
  </si>
  <si>
    <t>VETERANS' AFFAIRS / CAPITALS</t>
  </si>
  <si>
    <t>VETERANS' HOME / CAPITALS</t>
  </si>
  <si>
    <t>NON STATE GOVERNMENTAL ENTITIES</t>
  </si>
  <si>
    <t>Central Purchasing Utility</t>
  </si>
  <si>
    <t>286</t>
  </si>
  <si>
    <t>BOARD OF EDUCATIONAL EXAMINERS</t>
  </si>
  <si>
    <t>FY 2024 - SERVICE:</t>
  </si>
  <si>
    <t>DIVISION</t>
  </si>
  <si>
    <t>AGENCY</t>
  </si>
  <si>
    <t>FY24 ANNUAL RATE / FTE</t>
  </si>
  <si>
    <t>FY24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</si>
</sst>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?_);_(@_)"/>
    <numFmt numFmtId="166" formatCode="0.000%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b/>
      <sz val="10"/>
      <color theme="4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12" fillId="0" borderId="0" xfId="0" applyFont="1" applyFill="1"/>
    <xf numFmtId="0" fontId="8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165" fontId="14" fillId="2" borderId="0" xfId="1" applyNumberFormat="1" applyFont="1" applyFill="1"/>
    <xf numFmtId="0" fontId="3" fillId="0" borderId="0" xfId="7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7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167" fontId="0" fillId="0" borderId="0" xfId="0" applyNumberFormat="1" applyFill="1" applyAlignment="1">
      <alignment horizontal="right"/>
    </xf>
    <xf numFmtId="0" fontId="13" fillId="0" borderId="0" xfId="7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6" applyNumberFormat="1" applyFont="1" applyFill="1" applyBorder="1" applyAlignment="1">
      <alignment horizontal="center" wrapText="1"/>
    </xf>
    <xf numFmtId="0" fontId="3" fillId="0" borderId="1" xfId="9" quotePrefix="1" applyNumberFormat="1" applyFont="1" applyFill="1" applyBorder="1" applyAlignment="1">
      <alignment horizontal="left" wrapText="1"/>
    </xf>
    <xf numFmtId="0" fontId="5" fillId="0" borderId="1" xfId="6" applyNumberFormat="1" applyFont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49" fontId="3" fillId="0" borderId="1" xfId="6" applyNumberFormat="1" applyFont="1" applyFill="1" applyBorder="1" applyAlignment="1">
      <alignment horizontal="center"/>
    </xf>
    <xf numFmtId="0" fontId="3" fillId="0" borderId="1" xfId="7" applyNumberFormat="1" applyFont="1" applyFill="1" applyBorder="1" applyAlignment="1">
      <alignment horizontal="left"/>
    </xf>
    <xf numFmtId="0" fontId="3" fillId="0" borderId="1" xfId="9" applyNumberFormat="1" applyFont="1" applyFill="1" applyBorder="1" applyAlignment="1">
      <alignment horizontal="left" wrapText="1"/>
    </xf>
    <xf numFmtId="49" fontId="3" fillId="0" borderId="1" xfId="6" applyNumberFormat="1" applyFont="1" applyBorder="1" applyAlignment="1">
      <alignment horizontal="center"/>
    </xf>
    <xf numFmtId="0" fontId="3" fillId="0" borderId="1" xfId="6" applyNumberFormat="1" applyFont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/>
    </xf>
    <xf numFmtId="39" fontId="9" fillId="0" borderId="0" xfId="7" applyNumberFormat="1" applyFont="1" applyFill="1" applyAlignment="1">
      <alignment horizontal="right"/>
    </xf>
    <xf numFmtId="39" fontId="1" fillId="0" borderId="0" xfId="0" applyNumberFormat="1" applyFont="1" applyFill="1" applyAlignment="1">
      <alignment horizontal="right"/>
    </xf>
    <xf numFmtId="0" fontId="16" fillId="0" borderId="0" xfId="0" applyFont="1"/>
    <xf numFmtId="166" fontId="16" fillId="0" borderId="0" xfId="7" applyNumberFormat="1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7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3" fontId="15" fillId="0" borderId="8" xfId="0" applyNumberFormat="1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39" fontId="4" fillId="0" borderId="3" xfId="0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center"/>
    </xf>
    <xf numFmtId="39" fontId="4" fillId="0" borderId="1" xfId="0" applyNumberFormat="1" applyFont="1" applyFill="1" applyBorder="1" applyAlignment="1">
      <alignment horizontal="right"/>
    </xf>
    <xf numFmtId="39" fontId="3" fillId="0" borderId="1" xfId="0" applyNumberFormat="1" applyFont="1" applyFill="1" applyBorder="1" applyAlignment="1">
      <alignment horizontal="right"/>
    </xf>
    <xf numFmtId="10" fontId="3" fillId="0" borderId="1" xfId="2" applyNumberFormat="1" applyFont="1" applyFill="1" applyBorder="1" applyAlignment="1">
      <alignment horizontal="center"/>
    </xf>
    <xf numFmtId="10" fontId="4" fillId="0" borderId="0" xfId="2" applyNumberFormat="1" applyFont="1" applyFill="1" applyBorder="1" applyAlignment="1">
      <alignment horizontal="center"/>
    </xf>
    <xf numFmtId="39" fontId="4" fillId="0" borderId="0" xfId="0" applyNumberFormat="1" applyFont="1" applyFill="1" applyBorder="1" applyAlignment="1">
      <alignment horizontal="right"/>
    </xf>
    <xf numFmtId="4" fontId="17" fillId="0" borderId="2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39" fontId="17" fillId="0" borderId="2" xfId="0" applyNumberFormat="1" applyFont="1" applyFill="1" applyBorder="1" applyAlignment="1">
      <alignment horizontal="right"/>
    </xf>
  </cellXfs>
  <cellStyles count="14">
    <cellStyle name="Comma" xfId="1" builtinId="3"/>
    <cellStyle name="Comma 2" xfId="6" xr:uid="{00000000-0005-0000-0000-000001000000}"/>
    <cellStyle name="Comma 3" xfId="12" xr:uid="{00000000-0005-0000-0000-000002000000}"/>
    <cellStyle name="Comma 4" xfId="5" xr:uid="{00000000-0005-0000-0000-000003000000}"/>
    <cellStyle name="Currency" xfId="2" builtinId="4"/>
    <cellStyle name="Currency 2 2" xfId="13" xr:uid="{00000000-0005-0000-0000-000005000000}"/>
    <cellStyle name="Normal" xfId="0" builtinId="0"/>
    <cellStyle name="Normal 10" xfId="11" xr:uid="{00000000-0005-0000-0000-000007000000}"/>
    <cellStyle name="Normal 2" xfId="8" xr:uid="{00000000-0005-0000-0000-000008000000}"/>
    <cellStyle name="Normal 2 2" xfId="10" xr:uid="{00000000-0005-0000-0000-000009000000}"/>
    <cellStyle name="Normal 3" xfId="3" xr:uid="{00000000-0005-0000-0000-00000A000000}"/>
    <cellStyle name="Normal 7" xfId="4" xr:uid="{00000000-0005-0000-0000-00000B000000}"/>
    <cellStyle name="Normal_5 qtr fte dept" xfId="7" xr:uid="{00000000-0005-0000-0000-00000C000000}"/>
    <cellStyle name="Normal_Combined2" xfId="9" xr:uid="{00000000-0005-0000-0000-00000D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1%20Utility%20Information/CPFSE/Purchasing%20Utility/FY21%20CPFSE%20%20Purchasing%20Admin%20Fee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s"/>
      <sheetName val="Tab 6 - Agency impact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0</v>
          </cell>
        </row>
        <row r="100">
          <cell r="C100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14"/>
  <sheetViews>
    <sheetView tabSelected="1" topLeftCell="A65" zoomScale="90" zoomScaleNormal="90" workbookViewId="0">
      <selection activeCell="E99" sqref="E99"/>
    </sheetView>
  </sheetViews>
  <sheetFormatPr defaultColWidth="9.140625" defaultRowHeight="15" x14ac:dyDescent="0.25"/>
  <cols>
    <col min="1" max="1" width="24.140625" style="3" customWidth="1"/>
    <col min="2" max="2" width="65.28515625" style="7" customWidth="1"/>
    <col min="3" max="3" width="18.5703125" style="4" customWidth="1"/>
    <col min="4" max="4" width="12.7109375" style="4" customWidth="1"/>
    <col min="5" max="5" width="17.42578125" style="32" customWidth="1"/>
    <col min="6" max="6" width="10" style="4" bestFit="1" customWidth="1"/>
    <col min="7" max="7" width="11" style="4" bestFit="1" customWidth="1"/>
    <col min="8" max="16384" width="9.140625" style="4"/>
  </cols>
  <sheetData>
    <row r="1" spans="1:8" ht="18.75" customHeight="1" x14ac:dyDescent="0.35">
      <c r="A1" s="33" t="s">
        <v>60</v>
      </c>
      <c r="B1" s="34" t="s">
        <v>193</v>
      </c>
      <c r="C1" s="8"/>
      <c r="D1" s="9"/>
      <c r="E1" s="31"/>
    </row>
    <row r="2" spans="1:8" ht="18.75" customHeight="1" x14ac:dyDescent="0.25">
      <c r="A2" s="35" t="s">
        <v>196</v>
      </c>
      <c r="B2" s="36">
        <v>3905</v>
      </c>
      <c r="C2" s="12"/>
      <c r="D2" s="10"/>
      <c r="E2" s="31"/>
      <c r="F2" s="6"/>
    </row>
    <row r="3" spans="1:8" ht="12" customHeight="1" thickBot="1" x14ac:dyDescent="0.3">
      <c r="A3" s="11"/>
      <c r="B3" s="16"/>
      <c r="C3" s="12"/>
      <c r="D3" s="10"/>
      <c r="E3" s="31"/>
      <c r="F3" s="6"/>
    </row>
    <row r="4" spans="1:8" ht="63" customHeight="1" thickBot="1" x14ac:dyDescent="0.3">
      <c r="A4" s="37" t="s">
        <v>198</v>
      </c>
      <c r="B4" s="38" t="s">
        <v>197</v>
      </c>
      <c r="C4" s="39" t="s">
        <v>44</v>
      </c>
      <c r="D4" s="41" t="s">
        <v>199</v>
      </c>
      <c r="E4" s="40" t="s">
        <v>200</v>
      </c>
      <c r="F4" s="6"/>
    </row>
    <row r="5" spans="1:8" ht="16.5" customHeight="1" x14ac:dyDescent="0.25">
      <c r="A5" s="29" t="s">
        <v>6</v>
      </c>
      <c r="B5" s="30" t="s">
        <v>61</v>
      </c>
      <c r="C5" s="42">
        <v>0</v>
      </c>
      <c r="D5" s="45">
        <v>0.01</v>
      </c>
      <c r="E5" s="46">
        <f>ROUND(C5*D5,2)</f>
        <v>0</v>
      </c>
      <c r="F5" s="6"/>
    </row>
    <row r="6" spans="1:8" ht="16.5" customHeight="1" x14ac:dyDescent="0.25">
      <c r="A6" s="17" t="s">
        <v>16</v>
      </c>
      <c r="B6" s="18" t="s">
        <v>62</v>
      </c>
      <c r="C6" s="43">
        <v>0</v>
      </c>
      <c r="D6" s="47">
        <v>0.01</v>
      </c>
      <c r="E6" s="48">
        <f t="shared" ref="E6:E70" si="0">ROUND(C6*D6,2)</f>
        <v>0</v>
      </c>
      <c r="F6" s="6"/>
    </row>
    <row r="7" spans="1:8" ht="16.5" customHeight="1" x14ac:dyDescent="0.25">
      <c r="A7" s="17" t="s">
        <v>17</v>
      </c>
      <c r="B7" s="18" t="s">
        <v>63</v>
      </c>
      <c r="C7" s="43">
        <v>0</v>
      </c>
      <c r="D7" s="47">
        <v>0.01</v>
      </c>
      <c r="E7" s="48">
        <f t="shared" si="0"/>
        <v>0</v>
      </c>
      <c r="F7" s="6"/>
    </row>
    <row r="8" spans="1:8" ht="16.5" customHeight="1" x14ac:dyDescent="0.25">
      <c r="A8" s="17" t="s">
        <v>18</v>
      </c>
      <c r="B8" s="18" t="s">
        <v>65</v>
      </c>
      <c r="C8" s="43">
        <v>0</v>
      </c>
      <c r="D8" s="47">
        <v>0.01</v>
      </c>
      <c r="E8" s="48">
        <f t="shared" si="0"/>
        <v>0</v>
      </c>
    </row>
    <row r="9" spans="1:8" ht="16.5" customHeight="1" x14ac:dyDescent="0.25">
      <c r="A9" s="17" t="s">
        <v>19</v>
      </c>
      <c r="B9" s="18" t="s">
        <v>64</v>
      </c>
      <c r="C9" s="43">
        <v>0</v>
      </c>
      <c r="D9" s="47">
        <v>0.01</v>
      </c>
      <c r="E9" s="48">
        <f t="shared" si="0"/>
        <v>0</v>
      </c>
      <c r="F9" s="15"/>
      <c r="G9" s="6"/>
      <c r="H9" s="6"/>
    </row>
    <row r="10" spans="1:8" ht="16.5" customHeight="1" x14ac:dyDescent="0.25">
      <c r="A10" s="17" t="s">
        <v>20</v>
      </c>
      <c r="B10" s="18" t="s">
        <v>66</v>
      </c>
      <c r="C10" s="43">
        <v>0</v>
      </c>
      <c r="D10" s="47">
        <v>0.01</v>
      </c>
      <c r="E10" s="48">
        <f t="shared" si="0"/>
        <v>0</v>
      </c>
      <c r="F10" s="6"/>
    </row>
    <row r="11" spans="1:8" ht="16.5" customHeight="1" x14ac:dyDescent="0.25">
      <c r="A11" s="17" t="s">
        <v>21</v>
      </c>
      <c r="B11" s="18" t="s">
        <v>67</v>
      </c>
      <c r="C11" s="43">
        <v>0</v>
      </c>
      <c r="D11" s="47">
        <v>0.01</v>
      </c>
      <c r="E11" s="48">
        <f t="shared" si="0"/>
        <v>0</v>
      </c>
      <c r="F11" s="6"/>
    </row>
    <row r="12" spans="1:8" ht="16.5" customHeight="1" x14ac:dyDescent="0.25">
      <c r="A12" s="17" t="s">
        <v>22</v>
      </c>
      <c r="B12" s="18" t="s">
        <v>68</v>
      </c>
      <c r="C12" s="43">
        <v>0</v>
      </c>
      <c r="D12" s="47">
        <v>0.01</v>
      </c>
      <c r="E12" s="48">
        <f t="shared" si="0"/>
        <v>0</v>
      </c>
    </row>
    <row r="13" spans="1:8" ht="16.5" customHeight="1" x14ac:dyDescent="0.25">
      <c r="A13" s="17" t="s">
        <v>23</v>
      </c>
      <c r="B13" s="18" t="s">
        <v>69</v>
      </c>
      <c r="C13" s="43">
        <v>0</v>
      </c>
      <c r="D13" s="47">
        <v>0.01</v>
      </c>
      <c r="E13" s="48">
        <f t="shared" si="0"/>
        <v>0</v>
      </c>
    </row>
    <row r="14" spans="1:8" ht="16.5" customHeight="1" x14ac:dyDescent="0.25">
      <c r="A14" s="17" t="s">
        <v>24</v>
      </c>
      <c r="B14" s="18" t="s">
        <v>70</v>
      </c>
      <c r="C14" s="43">
        <v>0</v>
      </c>
      <c r="D14" s="47">
        <v>0.01</v>
      </c>
      <c r="E14" s="48">
        <f t="shared" si="0"/>
        <v>0</v>
      </c>
    </row>
    <row r="15" spans="1:8" ht="16.5" customHeight="1" x14ac:dyDescent="0.25">
      <c r="A15" s="17" t="s">
        <v>25</v>
      </c>
      <c r="B15" s="18" t="s">
        <v>71</v>
      </c>
      <c r="C15" s="43">
        <v>0</v>
      </c>
      <c r="D15" s="47">
        <v>0.01</v>
      </c>
      <c r="E15" s="48">
        <f t="shared" si="0"/>
        <v>0</v>
      </c>
    </row>
    <row r="16" spans="1:8" ht="16.5" customHeight="1" x14ac:dyDescent="0.25">
      <c r="A16" s="17" t="s">
        <v>26</v>
      </c>
      <c r="B16" s="18" t="s">
        <v>72</v>
      </c>
      <c r="C16" s="43">
        <v>0</v>
      </c>
      <c r="D16" s="47">
        <v>0.01</v>
      </c>
      <c r="E16" s="48">
        <f t="shared" si="0"/>
        <v>0</v>
      </c>
    </row>
    <row r="17" spans="1:7" ht="16.5" customHeight="1" x14ac:dyDescent="0.25">
      <c r="A17" s="17" t="s">
        <v>27</v>
      </c>
      <c r="B17" s="18" t="s">
        <v>73</v>
      </c>
      <c r="C17" s="43">
        <v>0</v>
      </c>
      <c r="D17" s="47">
        <v>0.01</v>
      </c>
      <c r="E17" s="48">
        <f t="shared" si="0"/>
        <v>0</v>
      </c>
    </row>
    <row r="18" spans="1:7" ht="16.5" customHeight="1" x14ac:dyDescent="0.25">
      <c r="A18" s="17" t="s">
        <v>28</v>
      </c>
      <c r="B18" s="18" t="s">
        <v>74</v>
      </c>
      <c r="C18" s="43">
        <v>0</v>
      </c>
      <c r="D18" s="47">
        <v>0.01</v>
      </c>
      <c r="E18" s="48">
        <f t="shared" si="0"/>
        <v>0</v>
      </c>
    </row>
    <row r="19" spans="1:7" ht="16.5" customHeight="1" x14ac:dyDescent="0.25">
      <c r="A19" s="19" t="s">
        <v>75</v>
      </c>
      <c r="B19" s="18" t="s">
        <v>76</v>
      </c>
      <c r="C19" s="43">
        <f>14066205.54+894298.65</f>
        <v>14960504.189999999</v>
      </c>
      <c r="D19" s="47">
        <v>0.01</v>
      </c>
      <c r="E19" s="48">
        <f>ROUND(C19*D19,2)</f>
        <v>149605.04</v>
      </c>
    </row>
    <row r="20" spans="1:7" ht="16.5" customHeight="1" x14ac:dyDescent="0.25">
      <c r="A20" s="20" t="s">
        <v>29</v>
      </c>
      <c r="B20" s="18" t="s">
        <v>77</v>
      </c>
      <c r="C20" s="43">
        <v>377401.01</v>
      </c>
      <c r="D20" s="47">
        <v>0.01</v>
      </c>
      <c r="E20" s="48">
        <f t="shared" si="0"/>
        <v>3774.01</v>
      </c>
    </row>
    <row r="21" spans="1:7" ht="16.5" customHeight="1" x14ac:dyDescent="0.25">
      <c r="A21" s="17" t="s">
        <v>45</v>
      </c>
      <c r="B21" s="18" t="s">
        <v>78</v>
      </c>
      <c r="C21" s="43">
        <v>0</v>
      </c>
      <c r="D21" s="47">
        <v>0.01</v>
      </c>
      <c r="E21" s="48">
        <f t="shared" si="0"/>
        <v>0</v>
      </c>
    </row>
    <row r="22" spans="1:7" ht="16.5" customHeight="1" x14ac:dyDescent="0.25">
      <c r="A22" s="17" t="s">
        <v>30</v>
      </c>
      <c r="B22" s="18" t="s">
        <v>79</v>
      </c>
      <c r="C22" s="43">
        <v>0</v>
      </c>
      <c r="D22" s="47">
        <v>0.01</v>
      </c>
      <c r="E22" s="48">
        <f t="shared" si="0"/>
        <v>0</v>
      </c>
    </row>
    <row r="23" spans="1:7" s="5" customFormat="1" ht="16.5" customHeight="1" x14ac:dyDescent="0.25">
      <c r="A23" s="17" t="s">
        <v>80</v>
      </c>
      <c r="B23" s="18" t="s">
        <v>31</v>
      </c>
      <c r="C23" s="43">
        <v>46844.3</v>
      </c>
      <c r="D23" s="47">
        <v>0.01</v>
      </c>
      <c r="E23" s="49">
        <f t="shared" si="0"/>
        <v>468.44</v>
      </c>
      <c r="G23" s="4"/>
    </row>
    <row r="24" spans="1:7" ht="16.5" customHeight="1" x14ac:dyDescent="0.25">
      <c r="A24" s="17" t="s">
        <v>81</v>
      </c>
      <c r="B24" s="18" t="s">
        <v>82</v>
      </c>
      <c r="C24" s="43">
        <v>1914</v>
      </c>
      <c r="D24" s="47">
        <v>0.01</v>
      </c>
      <c r="E24" s="48">
        <f t="shared" si="0"/>
        <v>19.14</v>
      </c>
    </row>
    <row r="25" spans="1:7" ht="16.5" customHeight="1" x14ac:dyDescent="0.25">
      <c r="A25" s="17" t="s">
        <v>83</v>
      </c>
      <c r="B25" s="21" t="s">
        <v>46</v>
      </c>
      <c r="C25" s="43">
        <v>0</v>
      </c>
      <c r="D25" s="47">
        <v>0.01</v>
      </c>
      <c r="E25" s="48">
        <f t="shared" si="0"/>
        <v>0</v>
      </c>
    </row>
    <row r="26" spans="1:7" ht="16.5" customHeight="1" x14ac:dyDescent="0.25">
      <c r="A26" s="17" t="s">
        <v>32</v>
      </c>
      <c r="B26" s="21" t="s">
        <v>47</v>
      </c>
      <c r="C26" s="43">
        <v>32323.09</v>
      </c>
      <c r="D26" s="47">
        <v>0.01</v>
      </c>
      <c r="E26" s="48">
        <f t="shared" si="0"/>
        <v>323.23</v>
      </c>
    </row>
    <row r="27" spans="1:7" ht="16.5" customHeight="1" x14ac:dyDescent="0.25">
      <c r="A27" s="17" t="s">
        <v>84</v>
      </c>
      <c r="B27" s="21" t="s">
        <v>48</v>
      </c>
      <c r="C27" s="43">
        <v>8871.31</v>
      </c>
      <c r="D27" s="47">
        <v>0.01</v>
      </c>
      <c r="E27" s="48">
        <f t="shared" si="0"/>
        <v>88.71</v>
      </c>
    </row>
    <row r="28" spans="1:7" ht="16.5" customHeight="1" x14ac:dyDescent="0.25">
      <c r="A28" s="17" t="s">
        <v>85</v>
      </c>
      <c r="B28" s="18" t="s">
        <v>86</v>
      </c>
      <c r="C28" s="43">
        <v>10974.42</v>
      </c>
      <c r="D28" s="47">
        <v>0.01</v>
      </c>
      <c r="E28" s="48">
        <f t="shared" si="0"/>
        <v>109.74</v>
      </c>
    </row>
    <row r="29" spans="1:7" ht="16.5" customHeight="1" x14ac:dyDescent="0.25">
      <c r="A29" s="17" t="s">
        <v>33</v>
      </c>
      <c r="B29" s="22" t="s">
        <v>49</v>
      </c>
      <c r="C29" s="43">
        <v>844221.69</v>
      </c>
      <c r="D29" s="47">
        <v>0.01</v>
      </c>
      <c r="E29" s="48">
        <f t="shared" si="0"/>
        <v>8442.2199999999993</v>
      </c>
    </row>
    <row r="30" spans="1:7" ht="16.5" customHeight="1" x14ac:dyDescent="0.25">
      <c r="A30" s="17" t="s">
        <v>34</v>
      </c>
      <c r="B30" s="22" t="s">
        <v>35</v>
      </c>
      <c r="C30" s="43">
        <v>0</v>
      </c>
      <c r="D30" s="47">
        <v>0.01</v>
      </c>
      <c r="E30" s="48">
        <f t="shared" si="0"/>
        <v>0</v>
      </c>
    </row>
    <row r="31" spans="1:7" ht="16.5" customHeight="1" x14ac:dyDescent="0.25">
      <c r="A31" s="17" t="s">
        <v>87</v>
      </c>
      <c r="B31" s="18" t="s">
        <v>88</v>
      </c>
      <c r="C31" s="43">
        <v>7174071.79</v>
      </c>
      <c r="D31" s="50">
        <v>0.01</v>
      </c>
      <c r="E31" s="49">
        <f t="shared" si="0"/>
        <v>71740.72</v>
      </c>
    </row>
    <row r="32" spans="1:7" ht="16.5" customHeight="1" x14ac:dyDescent="0.25">
      <c r="A32" s="17" t="s">
        <v>89</v>
      </c>
      <c r="B32" s="21" t="s">
        <v>50</v>
      </c>
      <c r="C32" s="43">
        <v>18334.939999999999</v>
      </c>
      <c r="D32" s="47">
        <v>0.01</v>
      </c>
      <c r="E32" s="48">
        <f t="shared" si="0"/>
        <v>183.35</v>
      </c>
    </row>
    <row r="33" spans="1:5" ht="16.5" customHeight="1" x14ac:dyDescent="0.25">
      <c r="A33" s="17" t="s">
        <v>90</v>
      </c>
      <c r="B33" s="21" t="s">
        <v>51</v>
      </c>
      <c r="C33" s="43">
        <v>40182.32</v>
      </c>
      <c r="D33" s="47">
        <v>0.01</v>
      </c>
      <c r="E33" s="48">
        <f t="shared" si="0"/>
        <v>401.82</v>
      </c>
    </row>
    <row r="34" spans="1:5" ht="16.5" customHeight="1" x14ac:dyDescent="0.25">
      <c r="A34" s="17" t="s">
        <v>91</v>
      </c>
      <c r="B34" s="21" t="s">
        <v>52</v>
      </c>
      <c r="C34" s="43">
        <v>143515.74</v>
      </c>
      <c r="D34" s="47">
        <v>0.01</v>
      </c>
      <c r="E34" s="48">
        <f t="shared" si="0"/>
        <v>1435.16</v>
      </c>
    </row>
    <row r="35" spans="1:5" ht="16.5" customHeight="1" x14ac:dyDescent="0.25">
      <c r="A35" s="17" t="s">
        <v>92</v>
      </c>
      <c r="B35" s="21" t="s">
        <v>53</v>
      </c>
      <c r="C35" s="43">
        <v>14565.94</v>
      </c>
      <c r="D35" s="47">
        <v>0.01</v>
      </c>
      <c r="E35" s="48">
        <f t="shared" si="0"/>
        <v>145.66</v>
      </c>
    </row>
    <row r="36" spans="1:5" ht="16.5" customHeight="1" x14ac:dyDescent="0.25">
      <c r="A36" s="17" t="s">
        <v>93</v>
      </c>
      <c r="B36" s="21" t="s">
        <v>54</v>
      </c>
      <c r="C36" s="43">
        <v>380248.67</v>
      </c>
      <c r="D36" s="47">
        <v>0.01</v>
      </c>
      <c r="E36" s="48">
        <f t="shared" si="0"/>
        <v>3802.49</v>
      </c>
    </row>
    <row r="37" spans="1:5" ht="16.5" customHeight="1" x14ac:dyDescent="0.25">
      <c r="A37" s="17" t="s">
        <v>7</v>
      </c>
      <c r="B37" s="18" t="s">
        <v>94</v>
      </c>
      <c r="C37" s="43">
        <f>429652.6+209475.75</f>
        <v>639128.35</v>
      </c>
      <c r="D37" s="47">
        <v>0.01</v>
      </c>
      <c r="E37" s="48">
        <f t="shared" si="0"/>
        <v>6391.28</v>
      </c>
    </row>
    <row r="38" spans="1:5" ht="16.5" customHeight="1" x14ac:dyDescent="0.25">
      <c r="A38" s="17" t="s">
        <v>95</v>
      </c>
      <c r="B38" s="18" t="s">
        <v>96</v>
      </c>
      <c r="C38" s="43">
        <v>768978.45</v>
      </c>
      <c r="D38" s="47">
        <v>0.01</v>
      </c>
      <c r="E38" s="48">
        <f t="shared" si="0"/>
        <v>7689.78</v>
      </c>
    </row>
    <row r="39" spans="1:5" ht="16.5" customHeight="1" x14ac:dyDescent="0.25">
      <c r="A39" s="17" t="s">
        <v>97</v>
      </c>
      <c r="B39" s="18" t="s">
        <v>98</v>
      </c>
      <c r="C39" s="43">
        <v>796658.44</v>
      </c>
      <c r="D39" s="47">
        <v>0.01</v>
      </c>
      <c r="E39" s="48">
        <f t="shared" si="0"/>
        <v>7966.58</v>
      </c>
    </row>
    <row r="40" spans="1:5" ht="16.5" customHeight="1" x14ac:dyDescent="0.25">
      <c r="A40" s="17" t="s">
        <v>99</v>
      </c>
      <c r="B40" s="18" t="s">
        <v>100</v>
      </c>
      <c r="C40" s="43">
        <v>7206898.7199999997</v>
      </c>
      <c r="D40" s="47">
        <v>0.01</v>
      </c>
      <c r="E40" s="48">
        <f t="shared" si="0"/>
        <v>72068.990000000005</v>
      </c>
    </row>
    <row r="41" spans="1:5" ht="16.5" customHeight="1" x14ac:dyDescent="0.25">
      <c r="A41" s="17" t="s">
        <v>101</v>
      </c>
      <c r="B41" s="18" t="s">
        <v>102</v>
      </c>
      <c r="C41" s="43">
        <v>1170763.3700000001</v>
      </c>
      <c r="D41" s="47">
        <v>0.01</v>
      </c>
      <c r="E41" s="48">
        <f t="shared" si="0"/>
        <v>11707.63</v>
      </c>
    </row>
    <row r="42" spans="1:5" ht="16.5" customHeight="1" x14ac:dyDescent="0.25">
      <c r="A42" s="17" t="s">
        <v>103</v>
      </c>
      <c r="B42" s="18" t="s">
        <v>104</v>
      </c>
      <c r="C42" s="43">
        <v>548744.61</v>
      </c>
      <c r="D42" s="47">
        <v>0.01</v>
      </c>
      <c r="E42" s="48">
        <f t="shared" si="0"/>
        <v>5487.45</v>
      </c>
    </row>
    <row r="43" spans="1:5" ht="16.5" customHeight="1" x14ac:dyDescent="0.25">
      <c r="A43" s="17" t="s">
        <v>105</v>
      </c>
      <c r="B43" s="18" t="s">
        <v>106</v>
      </c>
      <c r="C43" s="43">
        <v>312921.76</v>
      </c>
      <c r="D43" s="47">
        <v>0.01</v>
      </c>
      <c r="E43" s="48">
        <f t="shared" si="0"/>
        <v>3129.22</v>
      </c>
    </row>
    <row r="44" spans="1:5" ht="16.5" customHeight="1" x14ac:dyDescent="0.25">
      <c r="A44" s="17" t="s">
        <v>107</v>
      </c>
      <c r="B44" s="18" t="s">
        <v>108</v>
      </c>
      <c r="C44" s="43">
        <v>675985.55</v>
      </c>
      <c r="D44" s="47">
        <v>0.01</v>
      </c>
      <c r="E44" s="48">
        <f t="shared" si="0"/>
        <v>6759.86</v>
      </c>
    </row>
    <row r="45" spans="1:5" ht="16.5" customHeight="1" x14ac:dyDescent="0.25">
      <c r="A45" s="17" t="s">
        <v>109</v>
      </c>
      <c r="B45" s="18" t="s">
        <v>110</v>
      </c>
      <c r="C45" s="43">
        <v>749453.68</v>
      </c>
      <c r="D45" s="47">
        <v>0.01</v>
      </c>
      <c r="E45" s="48">
        <f t="shared" si="0"/>
        <v>7494.54</v>
      </c>
    </row>
    <row r="46" spans="1:5" ht="16.5" customHeight="1" x14ac:dyDescent="0.25">
      <c r="A46" s="17" t="s">
        <v>111</v>
      </c>
      <c r="B46" s="18" t="s">
        <v>112</v>
      </c>
      <c r="C46" s="43">
        <v>519882.82</v>
      </c>
      <c r="D46" s="47">
        <v>0.01</v>
      </c>
      <c r="E46" s="48">
        <f t="shared" si="0"/>
        <v>5198.83</v>
      </c>
    </row>
    <row r="47" spans="1:5" ht="16.5" customHeight="1" x14ac:dyDescent="0.25">
      <c r="A47" s="17" t="s">
        <v>113</v>
      </c>
      <c r="B47" s="18" t="s">
        <v>114</v>
      </c>
      <c r="C47" s="43">
        <v>100437.67</v>
      </c>
      <c r="D47" s="47">
        <v>0.01</v>
      </c>
      <c r="E47" s="48">
        <f t="shared" si="0"/>
        <v>1004.38</v>
      </c>
    </row>
    <row r="48" spans="1:5" ht="16.5" customHeight="1" x14ac:dyDescent="0.25">
      <c r="A48" s="17" t="s">
        <v>115</v>
      </c>
      <c r="B48" s="18" t="s">
        <v>116</v>
      </c>
      <c r="C48" s="43">
        <v>484953.33</v>
      </c>
      <c r="D48" s="47">
        <v>0.01</v>
      </c>
      <c r="E48" s="48">
        <f t="shared" si="0"/>
        <v>4849.53</v>
      </c>
    </row>
    <row r="49" spans="1:5" ht="16.5" customHeight="1" x14ac:dyDescent="0.25">
      <c r="A49" s="19" t="s">
        <v>55</v>
      </c>
      <c r="B49" s="18" t="s">
        <v>117</v>
      </c>
      <c r="C49" s="43">
        <v>49719.59</v>
      </c>
      <c r="D49" s="47">
        <v>0.01</v>
      </c>
      <c r="E49" s="48">
        <f t="shared" si="0"/>
        <v>497.2</v>
      </c>
    </row>
    <row r="50" spans="1:5" ht="16.5" customHeight="1" x14ac:dyDescent="0.25">
      <c r="A50" s="19" t="s">
        <v>8</v>
      </c>
      <c r="B50" s="18" t="s">
        <v>118</v>
      </c>
      <c r="C50" s="43">
        <v>983565.08</v>
      </c>
      <c r="D50" s="47">
        <v>0.01</v>
      </c>
      <c r="E50" s="48">
        <f t="shared" si="0"/>
        <v>9835.65</v>
      </c>
    </row>
    <row r="51" spans="1:5" ht="16.5" customHeight="1" x14ac:dyDescent="0.25">
      <c r="A51" s="17" t="s">
        <v>119</v>
      </c>
      <c r="B51" s="18" t="s">
        <v>120</v>
      </c>
      <c r="C51" s="43">
        <v>0</v>
      </c>
      <c r="D51" s="47">
        <v>0.01</v>
      </c>
      <c r="E51" s="48">
        <f t="shared" si="0"/>
        <v>0</v>
      </c>
    </row>
    <row r="52" spans="1:5" ht="16.5" customHeight="1" x14ac:dyDescent="0.25">
      <c r="A52" s="17" t="s">
        <v>36</v>
      </c>
      <c r="B52" s="18" t="s">
        <v>121</v>
      </c>
      <c r="C52" s="43">
        <v>1700291.18</v>
      </c>
      <c r="D52" s="47">
        <v>0.01</v>
      </c>
      <c r="E52" s="48">
        <f t="shared" si="0"/>
        <v>17002.91</v>
      </c>
    </row>
    <row r="53" spans="1:5" ht="16.5" customHeight="1" x14ac:dyDescent="0.25">
      <c r="A53" s="19" t="s">
        <v>56</v>
      </c>
      <c r="B53" s="18" t="s">
        <v>122</v>
      </c>
      <c r="C53" s="43">
        <v>219248.47</v>
      </c>
      <c r="D53" s="47">
        <v>0.01</v>
      </c>
      <c r="E53" s="48">
        <f t="shared" si="0"/>
        <v>2192.48</v>
      </c>
    </row>
    <row r="54" spans="1:5" ht="16.5" customHeight="1" x14ac:dyDescent="0.25">
      <c r="A54" s="17" t="s">
        <v>37</v>
      </c>
      <c r="B54" s="18" t="s">
        <v>123</v>
      </c>
      <c r="C54" s="43">
        <v>54157.26</v>
      </c>
      <c r="D54" s="47">
        <v>0.01</v>
      </c>
      <c r="E54" s="48">
        <f t="shared" si="0"/>
        <v>541.57000000000005</v>
      </c>
    </row>
    <row r="55" spans="1:5" ht="16.5" customHeight="1" x14ac:dyDescent="0.25">
      <c r="A55" s="17" t="s">
        <v>124</v>
      </c>
      <c r="B55" s="18" t="s">
        <v>125</v>
      </c>
      <c r="C55" s="43">
        <v>163650.32999999999</v>
      </c>
      <c r="D55" s="47">
        <v>0.01</v>
      </c>
      <c r="E55" s="48">
        <f t="shared" si="0"/>
        <v>1636.5</v>
      </c>
    </row>
    <row r="56" spans="1:5" ht="16.5" customHeight="1" x14ac:dyDescent="0.25">
      <c r="A56" s="17" t="s">
        <v>194</v>
      </c>
      <c r="B56" s="18" t="s">
        <v>195</v>
      </c>
      <c r="C56" s="43">
        <v>12096.32</v>
      </c>
      <c r="D56" s="47">
        <v>0.01</v>
      </c>
      <c r="E56" s="48">
        <f t="shared" si="0"/>
        <v>120.96</v>
      </c>
    </row>
    <row r="57" spans="1:5" ht="16.5" customHeight="1" x14ac:dyDescent="0.25">
      <c r="A57" s="17" t="s">
        <v>126</v>
      </c>
      <c r="B57" s="18" t="s">
        <v>127</v>
      </c>
      <c r="C57" s="43">
        <v>907051.92</v>
      </c>
      <c r="D57" s="47">
        <v>0.01</v>
      </c>
      <c r="E57" s="48">
        <f t="shared" si="0"/>
        <v>9070.52</v>
      </c>
    </row>
    <row r="58" spans="1:5" ht="16.5" customHeight="1" x14ac:dyDescent="0.25">
      <c r="A58" s="17" t="s">
        <v>38</v>
      </c>
      <c r="B58" s="18" t="s">
        <v>128</v>
      </c>
      <c r="C58" s="43">
        <v>6956000.7000000002</v>
      </c>
      <c r="D58" s="50">
        <v>0.01</v>
      </c>
      <c r="E58" s="49">
        <f t="shared" si="0"/>
        <v>69560.009999999995</v>
      </c>
    </row>
    <row r="59" spans="1:5" ht="16.5" customHeight="1" x14ac:dyDescent="0.25">
      <c r="A59" s="17" t="s">
        <v>129</v>
      </c>
      <c r="B59" s="18" t="s">
        <v>130</v>
      </c>
      <c r="C59" s="43">
        <v>301896.24</v>
      </c>
      <c r="D59" s="47">
        <v>0.01</v>
      </c>
      <c r="E59" s="48">
        <f t="shared" si="0"/>
        <v>3018.96</v>
      </c>
    </row>
    <row r="60" spans="1:5" ht="16.5" customHeight="1" x14ac:dyDescent="0.25">
      <c r="A60" s="17" t="s">
        <v>131</v>
      </c>
      <c r="B60" s="18" t="s">
        <v>132</v>
      </c>
      <c r="C60" s="43">
        <v>7812.5</v>
      </c>
      <c r="D60" s="47">
        <v>0.01</v>
      </c>
      <c r="E60" s="48">
        <f t="shared" si="0"/>
        <v>78.13</v>
      </c>
    </row>
    <row r="61" spans="1:5" ht="16.5" customHeight="1" x14ac:dyDescent="0.25">
      <c r="A61" s="17" t="s">
        <v>133</v>
      </c>
      <c r="B61" s="18" t="s">
        <v>134</v>
      </c>
      <c r="C61" s="43">
        <v>278662.48</v>
      </c>
      <c r="D61" s="47">
        <v>0.01</v>
      </c>
      <c r="E61" s="48">
        <f t="shared" si="0"/>
        <v>2786.62</v>
      </c>
    </row>
    <row r="62" spans="1:5" ht="16.5" customHeight="1" x14ac:dyDescent="0.25">
      <c r="A62" s="17" t="s">
        <v>39</v>
      </c>
      <c r="B62" s="18" t="s">
        <v>135</v>
      </c>
      <c r="C62" s="43">
        <v>829957.87</v>
      </c>
      <c r="D62" s="47">
        <v>0.01</v>
      </c>
      <c r="E62" s="48">
        <f t="shared" si="0"/>
        <v>8299.58</v>
      </c>
    </row>
    <row r="63" spans="1:5" ht="16.5" customHeight="1" x14ac:dyDescent="0.25">
      <c r="A63" s="17" t="s">
        <v>1</v>
      </c>
      <c r="B63" s="18" t="s">
        <v>136</v>
      </c>
      <c r="C63" s="43">
        <v>331537.31</v>
      </c>
      <c r="D63" s="47">
        <v>0.01</v>
      </c>
      <c r="E63" s="48">
        <f t="shared" si="0"/>
        <v>3315.37</v>
      </c>
    </row>
    <row r="64" spans="1:5" ht="16.5" customHeight="1" x14ac:dyDescent="0.25">
      <c r="A64" s="17" t="s">
        <v>2</v>
      </c>
      <c r="B64" s="18" t="s">
        <v>137</v>
      </c>
      <c r="C64" s="43">
        <v>174712.15</v>
      </c>
      <c r="D64" s="47">
        <v>0.01</v>
      </c>
      <c r="E64" s="48">
        <f t="shared" si="0"/>
        <v>1747.12</v>
      </c>
    </row>
    <row r="65" spans="1:5" ht="16.5" customHeight="1" x14ac:dyDescent="0.25">
      <c r="A65" s="17" t="s">
        <v>3</v>
      </c>
      <c r="B65" s="18" t="s">
        <v>138</v>
      </c>
      <c r="C65" s="43">
        <v>378654.37</v>
      </c>
      <c r="D65" s="47">
        <v>0.01</v>
      </c>
      <c r="E65" s="48">
        <f t="shared" si="0"/>
        <v>3786.54</v>
      </c>
    </row>
    <row r="66" spans="1:5" ht="16.5" customHeight="1" x14ac:dyDescent="0.25">
      <c r="A66" s="17" t="s">
        <v>139</v>
      </c>
      <c r="B66" s="18" t="s">
        <v>140</v>
      </c>
      <c r="C66" s="43">
        <v>1457509.82</v>
      </c>
      <c r="D66" s="47">
        <v>0.01</v>
      </c>
      <c r="E66" s="48">
        <f t="shared" si="0"/>
        <v>14575.1</v>
      </c>
    </row>
    <row r="67" spans="1:5" ht="16.5" customHeight="1" x14ac:dyDescent="0.25">
      <c r="A67" s="17" t="s">
        <v>141</v>
      </c>
      <c r="B67" s="18" t="s">
        <v>142</v>
      </c>
      <c r="C67" s="43">
        <v>561089.32999999996</v>
      </c>
      <c r="D67" s="47">
        <v>0.01</v>
      </c>
      <c r="E67" s="48">
        <f t="shared" si="0"/>
        <v>5610.89</v>
      </c>
    </row>
    <row r="68" spans="1:5" ht="16.5" customHeight="1" x14ac:dyDescent="0.25">
      <c r="A68" s="17" t="s">
        <v>4</v>
      </c>
      <c r="B68" s="18" t="s">
        <v>143</v>
      </c>
      <c r="C68" s="43">
        <v>3351942.51</v>
      </c>
      <c r="D68" s="47">
        <v>0.01</v>
      </c>
      <c r="E68" s="48">
        <f t="shared" si="0"/>
        <v>33519.43</v>
      </c>
    </row>
    <row r="69" spans="1:5" ht="16.5" customHeight="1" x14ac:dyDescent="0.25">
      <c r="A69" s="17" t="s">
        <v>5</v>
      </c>
      <c r="B69" s="23" t="s">
        <v>144</v>
      </c>
      <c r="C69" s="43">
        <v>3216965.77</v>
      </c>
      <c r="D69" s="47">
        <v>0.01</v>
      </c>
      <c r="E69" s="48">
        <f t="shared" si="0"/>
        <v>32169.66</v>
      </c>
    </row>
    <row r="70" spans="1:5" ht="16.5" customHeight="1" x14ac:dyDescent="0.25">
      <c r="A70" s="17" t="s">
        <v>145</v>
      </c>
      <c r="B70" s="18" t="s">
        <v>146</v>
      </c>
      <c r="C70" s="43">
        <v>1650227.61</v>
      </c>
      <c r="D70" s="47">
        <v>0.01</v>
      </c>
      <c r="E70" s="48">
        <f t="shared" si="0"/>
        <v>16502.28</v>
      </c>
    </row>
    <row r="71" spans="1:5" ht="16.5" customHeight="1" x14ac:dyDescent="0.25">
      <c r="A71" s="17" t="s">
        <v>147</v>
      </c>
      <c r="B71" s="18" t="s">
        <v>148</v>
      </c>
      <c r="C71" s="43">
        <v>244815.15</v>
      </c>
      <c r="D71" s="47">
        <v>0.01</v>
      </c>
      <c r="E71" s="48">
        <f t="shared" ref="E71:E99" si="1">ROUND(C71*D71,2)</f>
        <v>2448.15</v>
      </c>
    </row>
    <row r="72" spans="1:5" ht="16.5" customHeight="1" x14ac:dyDescent="0.25">
      <c r="A72" s="17" t="s">
        <v>149</v>
      </c>
      <c r="B72" s="18" t="s">
        <v>150</v>
      </c>
      <c r="C72" s="43">
        <v>225199.77</v>
      </c>
      <c r="D72" s="47">
        <v>0.01</v>
      </c>
      <c r="E72" s="48">
        <f t="shared" si="1"/>
        <v>2252</v>
      </c>
    </row>
    <row r="73" spans="1:5" ht="16.5" customHeight="1" x14ac:dyDescent="0.25">
      <c r="A73" s="24" t="s">
        <v>151</v>
      </c>
      <c r="B73" s="25" t="s">
        <v>152</v>
      </c>
      <c r="C73" s="43">
        <v>300239.8</v>
      </c>
      <c r="D73" s="47">
        <v>0.01</v>
      </c>
      <c r="E73" s="48">
        <f t="shared" si="1"/>
        <v>3002.4</v>
      </c>
    </row>
    <row r="74" spans="1:5" ht="16.5" customHeight="1" x14ac:dyDescent="0.25">
      <c r="A74" s="19" t="s">
        <v>9</v>
      </c>
      <c r="B74" s="26" t="s">
        <v>153</v>
      </c>
      <c r="C74" s="43">
        <v>0</v>
      </c>
      <c r="D74" s="50">
        <v>0.01</v>
      </c>
      <c r="E74" s="49">
        <f t="shared" si="1"/>
        <v>0</v>
      </c>
    </row>
    <row r="75" spans="1:5" ht="16.5" customHeight="1" x14ac:dyDescent="0.25">
      <c r="A75" s="24" t="s">
        <v>154</v>
      </c>
      <c r="B75" s="25" t="s">
        <v>155</v>
      </c>
      <c r="C75" s="43">
        <v>156976.44</v>
      </c>
      <c r="D75" s="47">
        <v>0.01</v>
      </c>
      <c r="E75" s="48">
        <f t="shared" si="1"/>
        <v>1569.76</v>
      </c>
    </row>
    <row r="76" spans="1:5" ht="16.5" customHeight="1" x14ac:dyDescent="0.25">
      <c r="A76" s="24" t="s">
        <v>156</v>
      </c>
      <c r="B76" s="25" t="s">
        <v>157</v>
      </c>
      <c r="C76" s="43">
        <v>0</v>
      </c>
      <c r="D76" s="47">
        <v>0.01</v>
      </c>
      <c r="E76" s="48">
        <f t="shared" si="1"/>
        <v>0</v>
      </c>
    </row>
    <row r="77" spans="1:5" ht="16.5" customHeight="1" x14ac:dyDescent="0.25">
      <c r="A77" s="24" t="s">
        <v>0</v>
      </c>
      <c r="B77" s="25" t="s">
        <v>158</v>
      </c>
      <c r="C77" s="43">
        <v>0</v>
      </c>
      <c r="D77" s="47">
        <v>0.01</v>
      </c>
      <c r="E77" s="48">
        <f t="shared" si="1"/>
        <v>0</v>
      </c>
    </row>
    <row r="78" spans="1:5" ht="16.5" customHeight="1" x14ac:dyDescent="0.25">
      <c r="A78" s="24" t="s">
        <v>40</v>
      </c>
      <c r="B78" s="25" t="s">
        <v>159</v>
      </c>
      <c r="C78" s="43">
        <v>0</v>
      </c>
      <c r="D78" s="47">
        <v>0.01</v>
      </c>
      <c r="E78" s="48">
        <f t="shared" si="1"/>
        <v>0</v>
      </c>
    </row>
    <row r="79" spans="1:5" ht="16.5" customHeight="1" x14ac:dyDescent="0.25">
      <c r="A79" s="24" t="s">
        <v>160</v>
      </c>
      <c r="B79" s="25" t="s">
        <v>161</v>
      </c>
      <c r="C79" s="43">
        <v>0</v>
      </c>
      <c r="D79" s="47">
        <v>0.01</v>
      </c>
      <c r="E79" s="48">
        <f t="shared" si="1"/>
        <v>0</v>
      </c>
    </row>
    <row r="80" spans="1:5" ht="16.5" customHeight="1" x14ac:dyDescent="0.25">
      <c r="A80" s="24" t="s">
        <v>162</v>
      </c>
      <c r="B80" s="25" t="s">
        <v>163</v>
      </c>
      <c r="C80" s="43">
        <v>0</v>
      </c>
      <c r="D80" s="47">
        <v>0.01</v>
      </c>
      <c r="E80" s="48">
        <f t="shared" si="1"/>
        <v>0</v>
      </c>
    </row>
    <row r="81" spans="1:5" ht="16.5" customHeight="1" x14ac:dyDescent="0.25">
      <c r="A81" s="24" t="s">
        <v>164</v>
      </c>
      <c r="B81" s="25" t="s">
        <v>165</v>
      </c>
      <c r="C81" s="43">
        <v>81689.63</v>
      </c>
      <c r="D81" s="47">
        <v>0.01</v>
      </c>
      <c r="E81" s="48">
        <f t="shared" si="1"/>
        <v>816.9</v>
      </c>
    </row>
    <row r="82" spans="1:5" ht="16.5" customHeight="1" x14ac:dyDescent="0.25">
      <c r="A82" s="19" t="s">
        <v>57</v>
      </c>
      <c r="B82" s="25" t="s">
        <v>166</v>
      </c>
      <c r="C82" s="43">
        <f>3098374.26+3159.52</f>
        <v>3101533.78</v>
      </c>
      <c r="D82" s="47">
        <v>0.01</v>
      </c>
      <c r="E82" s="48">
        <f t="shared" si="1"/>
        <v>31015.34</v>
      </c>
    </row>
    <row r="83" spans="1:5" ht="16.5" customHeight="1" x14ac:dyDescent="0.25">
      <c r="A83" s="24" t="s">
        <v>167</v>
      </c>
      <c r="B83" s="25" t="s">
        <v>168</v>
      </c>
      <c r="C83" s="43">
        <v>8348.67</v>
      </c>
      <c r="D83" s="47">
        <v>0.01</v>
      </c>
      <c r="E83" s="48">
        <f t="shared" si="1"/>
        <v>83.49</v>
      </c>
    </row>
    <row r="84" spans="1:5" ht="16.5" customHeight="1" x14ac:dyDescent="0.25">
      <c r="A84" s="24" t="s">
        <v>169</v>
      </c>
      <c r="B84" s="25" t="s">
        <v>170</v>
      </c>
      <c r="C84" s="43">
        <v>34500.83</v>
      </c>
      <c r="D84" s="47">
        <v>0.01</v>
      </c>
      <c r="E84" s="48">
        <f t="shared" si="1"/>
        <v>345.01</v>
      </c>
    </row>
    <row r="85" spans="1:5" ht="16.5" customHeight="1" x14ac:dyDescent="0.25">
      <c r="A85" s="24" t="s">
        <v>171</v>
      </c>
      <c r="B85" s="25" t="s">
        <v>172</v>
      </c>
      <c r="C85" s="43">
        <v>54500</v>
      </c>
      <c r="D85" s="47">
        <v>0.01</v>
      </c>
      <c r="E85" s="48">
        <f t="shared" si="1"/>
        <v>545</v>
      </c>
    </row>
    <row r="86" spans="1:5" ht="16.5" customHeight="1" x14ac:dyDescent="0.25">
      <c r="A86" s="20" t="s">
        <v>10</v>
      </c>
      <c r="B86" s="25" t="s">
        <v>173</v>
      </c>
      <c r="C86" s="43">
        <f>2327412.77+100598.93</f>
        <v>2428011.7000000002</v>
      </c>
      <c r="D86" s="47">
        <v>0.01</v>
      </c>
      <c r="E86" s="48">
        <f t="shared" si="1"/>
        <v>24280.12</v>
      </c>
    </row>
    <row r="87" spans="1:5" ht="16.5" customHeight="1" x14ac:dyDescent="0.25">
      <c r="A87" s="19" t="s">
        <v>174</v>
      </c>
      <c r="B87" s="25" t="s">
        <v>175</v>
      </c>
      <c r="C87" s="43">
        <v>11560148.92</v>
      </c>
      <c r="D87" s="50">
        <v>0.01</v>
      </c>
      <c r="E87" s="49">
        <f t="shared" si="1"/>
        <v>115601.49</v>
      </c>
    </row>
    <row r="88" spans="1:5" ht="16.5" customHeight="1" x14ac:dyDescent="0.25">
      <c r="A88" s="19" t="s">
        <v>176</v>
      </c>
      <c r="B88" s="25" t="s">
        <v>177</v>
      </c>
      <c r="C88" s="43">
        <v>2889907.73</v>
      </c>
      <c r="D88" s="47">
        <v>0.01</v>
      </c>
      <c r="E88" s="48">
        <f t="shared" si="1"/>
        <v>28899.08</v>
      </c>
    </row>
    <row r="89" spans="1:5" ht="16.5" customHeight="1" x14ac:dyDescent="0.25">
      <c r="A89" s="27" t="s">
        <v>178</v>
      </c>
      <c r="B89" s="28" t="s">
        <v>58</v>
      </c>
      <c r="C89" s="43">
        <v>8625.14</v>
      </c>
      <c r="D89" s="47">
        <v>0.01</v>
      </c>
      <c r="E89" s="48">
        <f t="shared" si="1"/>
        <v>86.25</v>
      </c>
    </row>
    <row r="90" spans="1:5" ht="16.5" customHeight="1" x14ac:dyDescent="0.25">
      <c r="A90" s="19" t="s">
        <v>11</v>
      </c>
      <c r="B90" s="25" t="s">
        <v>179</v>
      </c>
      <c r="C90" s="43">
        <f>4643933.75+232433.53</f>
        <v>4876367.28</v>
      </c>
      <c r="D90" s="47">
        <v>0.01</v>
      </c>
      <c r="E90" s="48">
        <f t="shared" si="1"/>
        <v>48763.67</v>
      </c>
    </row>
    <row r="91" spans="1:5" ht="16.5" customHeight="1" x14ac:dyDescent="0.25">
      <c r="A91" s="24" t="s">
        <v>180</v>
      </c>
      <c r="B91" s="25" t="s">
        <v>181</v>
      </c>
      <c r="C91" s="43">
        <v>159835.29999999999</v>
      </c>
      <c r="D91" s="47">
        <v>0.01</v>
      </c>
      <c r="E91" s="48">
        <f t="shared" si="1"/>
        <v>1598.35</v>
      </c>
    </row>
    <row r="92" spans="1:5" s="6" customFormat="1" ht="16.5" customHeight="1" x14ac:dyDescent="0.2">
      <c r="A92" s="24" t="s">
        <v>182</v>
      </c>
      <c r="B92" s="25" t="s">
        <v>183</v>
      </c>
      <c r="C92" s="43">
        <v>159909.98000000001</v>
      </c>
      <c r="D92" s="47">
        <v>0.01</v>
      </c>
      <c r="E92" s="48">
        <f t="shared" si="1"/>
        <v>1599.1</v>
      </c>
    </row>
    <row r="93" spans="1:5" ht="16.5" customHeight="1" x14ac:dyDescent="0.25">
      <c r="A93" s="24" t="s">
        <v>184</v>
      </c>
      <c r="B93" s="25" t="s">
        <v>185</v>
      </c>
      <c r="C93" s="43">
        <v>46615.68</v>
      </c>
      <c r="D93" s="47">
        <v>0.01</v>
      </c>
      <c r="E93" s="48">
        <f t="shared" si="1"/>
        <v>466.16</v>
      </c>
    </row>
    <row r="94" spans="1:5" ht="16.5" customHeight="1" x14ac:dyDescent="0.25">
      <c r="A94" s="24" t="s">
        <v>186</v>
      </c>
      <c r="B94" s="25" t="s">
        <v>187</v>
      </c>
      <c r="C94" s="43">
        <v>8450</v>
      </c>
      <c r="D94" s="47">
        <v>0.01</v>
      </c>
      <c r="E94" s="48">
        <f t="shared" si="1"/>
        <v>84.5</v>
      </c>
    </row>
    <row r="95" spans="1:5" ht="16.5" customHeight="1" x14ac:dyDescent="0.25">
      <c r="A95" s="19" t="s">
        <v>12</v>
      </c>
      <c r="B95" s="25" t="s">
        <v>188</v>
      </c>
      <c r="C95" s="43">
        <v>0</v>
      </c>
      <c r="D95" s="47">
        <v>0.01</v>
      </c>
      <c r="E95" s="48">
        <f t="shared" si="1"/>
        <v>0</v>
      </c>
    </row>
    <row r="96" spans="1:5" ht="16.5" customHeight="1" x14ac:dyDescent="0.25">
      <c r="A96" s="19" t="s">
        <v>13</v>
      </c>
      <c r="B96" s="25" t="s">
        <v>189</v>
      </c>
      <c r="C96" s="43">
        <v>8824.14</v>
      </c>
      <c r="D96" s="47">
        <v>0.01</v>
      </c>
      <c r="E96" s="48">
        <f t="shared" si="1"/>
        <v>88.24</v>
      </c>
    </row>
    <row r="97" spans="1:6" ht="16.5" customHeight="1" x14ac:dyDescent="0.25">
      <c r="A97" s="19" t="s">
        <v>41</v>
      </c>
      <c r="B97" s="25" t="s">
        <v>42</v>
      </c>
      <c r="C97" s="43">
        <v>0</v>
      </c>
      <c r="D97" s="47">
        <v>0.01</v>
      </c>
      <c r="E97" s="48">
        <f t="shared" si="1"/>
        <v>0</v>
      </c>
    </row>
    <row r="98" spans="1:6" ht="16.5" customHeight="1" x14ac:dyDescent="0.25">
      <c r="A98" s="24" t="s">
        <v>43</v>
      </c>
      <c r="B98" s="25" t="s">
        <v>190</v>
      </c>
      <c r="C98" s="43">
        <v>4082.52</v>
      </c>
      <c r="D98" s="47">
        <v>0.01</v>
      </c>
      <c r="E98" s="48">
        <f t="shared" si="1"/>
        <v>40.83</v>
      </c>
    </row>
    <row r="99" spans="1:6" ht="16.5" customHeight="1" x14ac:dyDescent="0.25">
      <c r="A99" s="19" t="s">
        <v>14</v>
      </c>
      <c r="B99" s="25" t="s">
        <v>191</v>
      </c>
      <c r="C99" s="43">
        <v>1374847.76</v>
      </c>
      <c r="D99" s="47">
        <v>0.01</v>
      </c>
      <c r="E99" s="48">
        <f>ROUND(C99*D99,2)</f>
        <v>13748.48</v>
      </c>
    </row>
    <row r="100" spans="1:6" ht="16.5" customHeight="1" x14ac:dyDescent="0.25">
      <c r="A100" s="19" t="s">
        <v>59</v>
      </c>
      <c r="B100" s="25" t="s">
        <v>192</v>
      </c>
      <c r="C100" s="43">
        <f>'[1]Impact Calculations'!C100</f>
        <v>0</v>
      </c>
      <c r="D100" s="47">
        <v>0.01</v>
      </c>
      <c r="E100" s="48">
        <f>ROUND(C100*D100,2)</f>
        <v>0</v>
      </c>
      <c r="F100" s="6"/>
    </row>
    <row r="101" spans="1:6" ht="16.5" customHeight="1" x14ac:dyDescent="0.25">
      <c r="A101" s="1"/>
      <c r="B101" s="13"/>
      <c r="C101" s="44"/>
      <c r="D101" s="51"/>
      <c r="E101" s="52"/>
      <c r="F101" s="6"/>
    </row>
    <row r="102" spans="1:6" ht="15.75" thickBot="1" x14ac:dyDescent="0.3">
      <c r="A102" s="2"/>
      <c r="B102" s="14" t="s">
        <v>15</v>
      </c>
      <c r="C102" s="53">
        <f>SUM(C5:C99)</f>
        <v>89348959.190000013</v>
      </c>
      <c r="D102" s="54"/>
      <c r="E102" s="55">
        <f>SUM(E5:E99)</f>
        <v>893489.60000000021</v>
      </c>
      <c r="F102" s="6"/>
    </row>
    <row r="103" spans="1:6" ht="15.75" thickTop="1" x14ac:dyDescent="0.25">
      <c r="F103" s="6"/>
    </row>
    <row r="104" spans="1:6" x14ac:dyDescent="0.25">
      <c r="C104" s="7"/>
      <c r="F104" s="6"/>
    </row>
    <row r="105" spans="1:6" x14ac:dyDescent="0.25">
      <c r="A105" s="4"/>
      <c r="B105" s="4"/>
    </row>
    <row r="106" spans="1:6" x14ac:dyDescent="0.25">
      <c r="A106" s="4"/>
      <c r="B106" s="4"/>
    </row>
    <row r="107" spans="1:6" x14ac:dyDescent="0.25">
      <c r="A107" s="4"/>
      <c r="B107" s="4"/>
    </row>
    <row r="108" spans="1:6" x14ac:dyDescent="0.25">
      <c r="A108" s="4"/>
      <c r="B108" s="4"/>
    </row>
    <row r="109" spans="1:6" x14ac:dyDescent="0.25">
      <c r="A109" s="4"/>
      <c r="B109" s="4"/>
    </row>
    <row r="110" spans="1:6" x14ac:dyDescent="0.25">
      <c r="A110" s="4"/>
      <c r="B110" s="4"/>
    </row>
    <row r="111" spans="1:6" x14ac:dyDescent="0.25">
      <c r="A111" s="4"/>
      <c r="B111" s="4"/>
    </row>
    <row r="112" spans="1:6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</sheetData>
  <printOptions horizontalCentered="1"/>
  <pageMargins left="0.7" right="0.7" top="0.5" bottom="0.5" header="0.3" footer="0.3"/>
  <pageSetup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>State of Iowa - 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jhove</dc:creator>
  <cp:lastModifiedBy>Jusic, Mirela [DAS]</cp:lastModifiedBy>
  <cp:lastPrinted>2022-06-22T21:00:37Z</cp:lastPrinted>
  <dcterms:created xsi:type="dcterms:W3CDTF">2011-08-05T13:41:53Z</dcterms:created>
  <dcterms:modified xsi:type="dcterms:W3CDTF">2022-07-28T20:44:45Z</dcterms:modified>
</cp:coreProperties>
</file>